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mmarshall\Desktop\911 fee increase\"/>
    </mc:Choice>
  </mc:AlternateContent>
  <bookViews>
    <workbookView xWindow="0" yWindow="0" windowWidth="19200" windowHeight="9050"/>
  </bookViews>
  <sheets>
    <sheet name="Template" sheetId="1" r:id="rId1"/>
    <sheet name="Example" sheetId="8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3" i="8" l="1"/>
  <c r="F33" i="8" s="1"/>
  <c r="E32" i="8"/>
  <c r="E31" i="8"/>
  <c r="E30" i="8"/>
  <c r="E29" i="8"/>
  <c r="E28" i="8"/>
  <c r="E27" i="8"/>
  <c r="E26" i="8"/>
  <c r="E25" i="8"/>
  <c r="F25" i="8" s="1"/>
  <c r="E24" i="8"/>
  <c r="E23" i="8"/>
  <c r="E22" i="8"/>
  <c r="E21" i="8"/>
  <c r="E20" i="8"/>
  <c r="E19" i="8"/>
  <c r="E18" i="8"/>
  <c r="E17" i="8"/>
  <c r="E16" i="8"/>
  <c r="E15" i="8"/>
  <c r="E14" i="8"/>
  <c r="E13" i="8"/>
  <c r="E12" i="8"/>
  <c r="F12" i="8" s="1"/>
  <c r="E11" i="8"/>
  <c r="E35" i="8" s="1"/>
  <c r="B39" i="8" s="1"/>
  <c r="E10" i="8"/>
  <c r="E33" i="1"/>
  <c r="E32" i="1"/>
  <c r="E31" i="1"/>
  <c r="E30" i="1"/>
  <c r="E29" i="1"/>
  <c r="E28" i="1"/>
  <c r="E27" i="1"/>
  <c r="F27" i="1" s="1"/>
  <c r="E26" i="1"/>
  <c r="E25" i="1"/>
  <c r="E24" i="1"/>
  <c r="E23" i="1"/>
  <c r="E22" i="1"/>
  <c r="E21" i="1"/>
  <c r="E20" i="1"/>
  <c r="E19" i="1"/>
  <c r="F19" i="1" s="1"/>
  <c r="E18" i="1"/>
  <c r="E17" i="1"/>
  <c r="E16" i="1"/>
  <c r="E15" i="1"/>
  <c r="E14" i="1"/>
  <c r="E13" i="1"/>
  <c r="F13" i="1"/>
  <c r="E12" i="1"/>
  <c r="E11" i="1"/>
  <c r="E10" i="1"/>
  <c r="G11" i="8"/>
  <c r="G12" i="8"/>
  <c r="G13" i="8"/>
  <c r="G14" i="8"/>
  <c r="G15" i="8"/>
  <c r="G16" i="8"/>
  <c r="G17" i="8"/>
  <c r="G18" i="8"/>
  <c r="G19" i="8"/>
  <c r="G20" i="8"/>
  <c r="G21" i="8"/>
  <c r="G22" i="8"/>
  <c r="G23" i="8"/>
  <c r="G24" i="8"/>
  <c r="G25" i="8"/>
  <c r="G26" i="8"/>
  <c r="G27" i="8"/>
  <c r="G28" i="8"/>
  <c r="G29" i="8"/>
  <c r="G30" i="8"/>
  <c r="G31" i="8"/>
  <c r="G32" i="8"/>
  <c r="G33" i="8"/>
  <c r="G10" i="8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10" i="1"/>
  <c r="B35" i="8"/>
  <c r="D10" i="8"/>
  <c r="D11" i="8"/>
  <c r="F11" i="8" s="1"/>
  <c r="D13" i="8"/>
  <c r="F13" i="8"/>
  <c r="D12" i="8"/>
  <c r="D14" i="8"/>
  <c r="F14" i="8" s="1"/>
  <c r="D15" i="8"/>
  <c r="F15" i="8" s="1"/>
  <c r="D16" i="8"/>
  <c r="F16" i="8" s="1"/>
  <c r="D17" i="8"/>
  <c r="F17" i="8"/>
  <c r="D18" i="8"/>
  <c r="F18" i="8"/>
  <c r="D19" i="8"/>
  <c r="F19" i="8" s="1"/>
  <c r="D20" i="8"/>
  <c r="F20" i="8" s="1"/>
  <c r="D21" i="8"/>
  <c r="F21" i="8"/>
  <c r="D22" i="8"/>
  <c r="F22" i="8" s="1"/>
  <c r="D23" i="8"/>
  <c r="F23" i="8" s="1"/>
  <c r="D24" i="8"/>
  <c r="F24" i="8" s="1"/>
  <c r="D25" i="8"/>
  <c r="D26" i="8"/>
  <c r="F26" i="8" s="1"/>
  <c r="D27" i="8"/>
  <c r="F27" i="8"/>
  <c r="D28" i="8"/>
  <c r="F28" i="8" s="1"/>
  <c r="D29" i="8"/>
  <c r="F29" i="8"/>
  <c r="D30" i="8"/>
  <c r="F30" i="8"/>
  <c r="D31" i="8"/>
  <c r="F31" i="8" s="1"/>
  <c r="D32" i="8"/>
  <c r="F32" i="8" s="1"/>
  <c r="D33" i="8"/>
  <c r="B35" i="1"/>
  <c r="B39" i="1" s="1"/>
  <c r="D10" i="1"/>
  <c r="F10" i="1"/>
  <c r="D11" i="1"/>
  <c r="F11" i="1"/>
  <c r="D13" i="1"/>
  <c r="D12" i="1"/>
  <c r="F12" i="1" s="1"/>
  <c r="D14" i="1"/>
  <c r="F14" i="1"/>
  <c r="D15" i="1"/>
  <c r="F15" i="1" s="1"/>
  <c r="D16" i="1"/>
  <c r="F16" i="1"/>
  <c r="D17" i="1"/>
  <c r="F17" i="1" s="1"/>
  <c r="D18" i="1"/>
  <c r="F18" i="1" s="1"/>
  <c r="D19" i="1"/>
  <c r="D20" i="1"/>
  <c r="F20" i="1"/>
  <c r="D21" i="1"/>
  <c r="F21" i="1"/>
  <c r="D22" i="1"/>
  <c r="F22" i="1" s="1"/>
  <c r="D23" i="1"/>
  <c r="F23" i="1" s="1"/>
  <c r="D24" i="1"/>
  <c r="F24" i="1" s="1"/>
  <c r="D25" i="1"/>
  <c r="F25" i="1" s="1"/>
  <c r="D26" i="1"/>
  <c r="D27" i="1"/>
  <c r="D28" i="1"/>
  <c r="F28" i="1" s="1"/>
  <c r="D29" i="1"/>
  <c r="F29" i="1" s="1"/>
  <c r="D30" i="1"/>
  <c r="F30" i="1" s="1"/>
  <c r="D31" i="1"/>
  <c r="F31" i="1"/>
  <c r="D32" i="1"/>
  <c r="F32" i="1" s="1"/>
  <c r="D33" i="1"/>
  <c r="F33" i="1" s="1"/>
  <c r="E35" i="1"/>
  <c r="D35" i="8" l="1"/>
  <c r="G35" i="8"/>
  <c r="E39" i="8" s="1"/>
  <c r="F26" i="1"/>
  <c r="G35" i="1"/>
  <c r="E39" i="1" s="1"/>
  <c r="F35" i="1"/>
  <c r="J36" i="1" s="1"/>
  <c r="J38" i="1" s="1"/>
  <c r="D35" i="1"/>
  <c r="F10" i="8"/>
  <c r="F35" i="8" s="1"/>
  <c r="J36" i="8" s="1"/>
  <c r="J38" i="8" s="1"/>
</calcChain>
</file>

<file path=xl/comments1.xml><?xml version="1.0" encoding="utf-8"?>
<comments xmlns="http://schemas.openxmlformats.org/spreadsheetml/2006/main">
  <authors>
    <author>whitnejs</author>
    <author>Gordon D. Deans</author>
  </authors>
  <commentList>
    <comment ref="B9" authorId="0" shapeId="0">
      <text>
        <r>
          <rPr>
            <b/>
            <i/>
            <sz val="10"/>
            <color indexed="81"/>
            <rFont val="Tahoma"/>
            <family val="2"/>
          </rPr>
          <t>Number of Subscribers</t>
        </r>
        <r>
          <rPr>
            <sz val="10"/>
            <color indexed="81"/>
            <rFont val="Tahoma"/>
            <family val="2"/>
          </rPr>
          <t xml:space="preserve"> = Number of 9-1-1 Accessible Services for which the fee was collected.  </t>
        </r>
      </text>
    </comment>
    <comment ref="C9" authorId="0" shapeId="0">
      <text>
        <r>
          <rPr>
            <b/>
            <i/>
            <sz val="10"/>
            <color indexed="81"/>
            <rFont val="Tahoma"/>
            <family val="2"/>
          </rPr>
          <t>Rate</t>
        </r>
        <r>
          <rPr>
            <sz val="10"/>
            <color indexed="81"/>
            <rFont val="Tahoma"/>
            <family val="2"/>
          </rPr>
          <t xml:space="preserve"> = Is equal to the state fee of ($.50) added to the fee set by the County by local resolution.  The amounts in this column are correct as of 07-01-21.</t>
        </r>
      </text>
    </comment>
    <comment ref="D9" authorId="1" shapeId="0">
      <text>
        <r>
          <rPr>
            <b/>
            <i/>
            <sz val="8"/>
            <color indexed="81"/>
            <rFont val="Tahoma"/>
            <family val="2"/>
          </rPr>
          <t>Total</t>
        </r>
        <r>
          <rPr>
            <sz val="8"/>
            <color indexed="81"/>
            <rFont val="Tahoma"/>
            <family val="2"/>
          </rPr>
          <t xml:space="preserve"> = Lines * the Rate
</t>
        </r>
      </text>
    </comment>
    <comment ref="E9" authorId="1" shapeId="0">
      <text>
        <r>
          <rPr>
            <b/>
            <i/>
            <sz val="8"/>
            <color indexed="81"/>
            <rFont val="Tahoma"/>
            <family val="2"/>
          </rPr>
          <t>Collection Allowance =</t>
        </r>
        <r>
          <rPr>
            <sz val="8"/>
            <color indexed="81"/>
            <rFont val="Tahoma"/>
            <family val="2"/>
          </rPr>
          <t xml:space="preserve"> Established by Statute effective 10/01/20 at 0.5% for the State Fee (50 cents) </t>
        </r>
        <r>
          <rPr>
            <b/>
            <sz val="8"/>
            <color indexed="81"/>
            <rFont val="Tahoma"/>
            <family val="2"/>
          </rPr>
          <t>only</t>
        </r>
        <r>
          <rPr>
            <sz val="8"/>
            <color indexed="81"/>
            <rFont val="Tahoma"/>
            <family val="2"/>
          </rPr>
          <t>.  Does not apply to the County Fee (additional fee)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9" authorId="1" shapeId="0">
      <text>
        <r>
          <rPr>
            <b/>
            <i/>
            <sz val="8"/>
            <color indexed="81"/>
            <rFont val="Tahoma"/>
            <family val="2"/>
          </rPr>
          <t>Remittance =</t>
        </r>
        <r>
          <rPr>
            <sz val="8"/>
            <color indexed="81"/>
            <rFont val="Tahoma"/>
            <family val="2"/>
          </rPr>
          <t xml:space="preserve"> Total Less collection allowance. 
</t>
        </r>
      </text>
    </comment>
    <comment ref="G9" authorId="0" shapeId="0">
      <text>
        <r>
          <rPr>
            <b/>
            <i/>
            <sz val="10"/>
            <color indexed="81"/>
            <rFont val="Tahoma"/>
            <family val="2"/>
          </rPr>
          <t>County Share =</t>
        </r>
        <r>
          <rPr>
            <sz val="10"/>
            <color indexed="81"/>
            <rFont val="Tahoma"/>
            <family val="2"/>
          </rPr>
          <t xml:space="preserve"> County rate * number of 9-1-1 Accessible Services.</t>
        </r>
      </text>
    </comment>
  </commentList>
</comments>
</file>

<file path=xl/comments2.xml><?xml version="1.0" encoding="utf-8"?>
<comments xmlns="http://schemas.openxmlformats.org/spreadsheetml/2006/main">
  <authors>
    <author>whitnejs</author>
    <author>Gordon D. Deans</author>
  </authors>
  <commentList>
    <comment ref="B9" authorId="0" shapeId="0">
      <text>
        <r>
          <rPr>
            <b/>
            <i/>
            <sz val="10"/>
            <color indexed="81"/>
            <rFont val="Tahoma"/>
            <family val="2"/>
          </rPr>
          <t>Number of Subscribers</t>
        </r>
        <r>
          <rPr>
            <sz val="10"/>
            <color indexed="81"/>
            <rFont val="Tahoma"/>
            <family val="2"/>
          </rPr>
          <t xml:space="preserve"> = Number of 9-1-1 Accessible Services for which the fee was collected.  </t>
        </r>
      </text>
    </comment>
    <comment ref="C9" authorId="0" shapeId="0">
      <text>
        <r>
          <rPr>
            <b/>
            <i/>
            <sz val="10"/>
            <color indexed="81"/>
            <rFont val="Tahoma"/>
            <family val="2"/>
          </rPr>
          <t>Rate</t>
        </r>
        <r>
          <rPr>
            <sz val="10"/>
            <color indexed="81"/>
            <rFont val="Tahoma"/>
            <family val="2"/>
          </rPr>
          <t xml:space="preserve"> = Is equal to the state fee of ($.50) added to the fee set by the County by local resolution.  The amounts in this column are correct as of 07-01-21.
</t>
        </r>
      </text>
    </comment>
    <comment ref="D9" authorId="1" shapeId="0">
      <text>
        <r>
          <rPr>
            <b/>
            <i/>
            <sz val="8"/>
            <color indexed="81"/>
            <rFont val="Tahoma"/>
            <family val="2"/>
          </rPr>
          <t>Total</t>
        </r>
        <r>
          <rPr>
            <sz val="8"/>
            <color indexed="81"/>
            <rFont val="Tahoma"/>
            <family val="2"/>
          </rPr>
          <t xml:space="preserve"> = 9-1-1 Accessible Services * the Rate
</t>
        </r>
      </text>
    </comment>
    <comment ref="E9" authorId="1" shapeId="0">
      <text>
        <r>
          <rPr>
            <b/>
            <i/>
            <sz val="8"/>
            <color indexed="81"/>
            <rFont val="Tahoma"/>
            <family val="2"/>
          </rPr>
          <t>Collection Allowance =</t>
        </r>
        <r>
          <rPr>
            <sz val="8"/>
            <color indexed="81"/>
            <rFont val="Tahoma"/>
            <family val="2"/>
          </rPr>
          <t xml:space="preserve"> Established by Statute effective 10/01/20 at 0.5% for the State Fee (50 cents) </t>
        </r>
        <r>
          <rPr>
            <b/>
            <sz val="8"/>
            <color indexed="81"/>
            <rFont val="Tahoma"/>
            <family val="2"/>
          </rPr>
          <t>only</t>
        </r>
        <r>
          <rPr>
            <sz val="8"/>
            <color indexed="81"/>
            <rFont val="Tahoma"/>
            <family val="2"/>
          </rPr>
          <t>.  Does not apply to the County Fee (additional fee)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9" authorId="1" shapeId="0">
      <text>
        <r>
          <rPr>
            <b/>
            <i/>
            <sz val="8"/>
            <color indexed="81"/>
            <rFont val="Tahoma"/>
            <family val="2"/>
          </rPr>
          <t>Remittance =</t>
        </r>
        <r>
          <rPr>
            <sz val="8"/>
            <color indexed="81"/>
            <rFont val="Tahoma"/>
            <family val="2"/>
          </rPr>
          <t xml:space="preserve"> Total Less collection allowance. 
</t>
        </r>
      </text>
    </comment>
    <comment ref="G9" authorId="0" shapeId="0">
      <text>
        <r>
          <rPr>
            <b/>
            <i/>
            <sz val="10"/>
            <color indexed="81"/>
            <rFont val="Tahoma"/>
            <family val="2"/>
          </rPr>
          <t>County Share =</t>
        </r>
        <r>
          <rPr>
            <sz val="10"/>
            <color indexed="81"/>
            <rFont val="Tahoma"/>
            <family val="2"/>
          </rPr>
          <t xml:space="preserve"> County rate * number of 9-1-1 Accessible Services
</t>
        </r>
      </text>
    </comment>
  </commentList>
</comments>
</file>

<file path=xl/sharedStrings.xml><?xml version="1.0" encoding="utf-8"?>
<sst xmlns="http://schemas.openxmlformats.org/spreadsheetml/2006/main" count="107" uniqueCount="59">
  <si>
    <t>Emergency Telephone System Trust Fund Report</t>
  </si>
  <si>
    <t>State of Maryland - Comptroller of the Treasury</t>
  </si>
  <si>
    <t>Revenue Administration Division</t>
  </si>
  <si>
    <t>Revenue Administration Center</t>
  </si>
  <si>
    <t>P.O. Box 207       Annapolis, Maryland 21404-0207</t>
  </si>
  <si>
    <t>County</t>
  </si>
  <si>
    <t>Rate</t>
  </si>
  <si>
    <t>Total</t>
  </si>
  <si>
    <t>Collection Allowance</t>
  </si>
  <si>
    <t>Remittance</t>
  </si>
  <si>
    <t>County Share</t>
  </si>
  <si>
    <t>Allegany</t>
  </si>
  <si>
    <t>Anne Arundel</t>
  </si>
  <si>
    <t>Baltimore City</t>
  </si>
  <si>
    <t>Baltimore County</t>
  </si>
  <si>
    <t>Calvert</t>
  </si>
  <si>
    <t>Caroline</t>
  </si>
  <si>
    <t>Carroll</t>
  </si>
  <si>
    <t>Cecil</t>
  </si>
  <si>
    <t>Charles</t>
  </si>
  <si>
    <t>Dorchester</t>
  </si>
  <si>
    <t>Frederick</t>
  </si>
  <si>
    <t>Garrett</t>
  </si>
  <si>
    <t>Harford</t>
  </si>
  <si>
    <t>Howard</t>
  </si>
  <si>
    <t>Kent</t>
  </si>
  <si>
    <t>Montgomery</t>
  </si>
  <si>
    <t>Prince George's</t>
  </si>
  <si>
    <t>Queen Anne's</t>
  </si>
  <si>
    <t>St. Mary's</t>
  </si>
  <si>
    <t>Somerset</t>
  </si>
  <si>
    <t>Talbot</t>
  </si>
  <si>
    <t>Washington</t>
  </si>
  <si>
    <t>Wicomico</t>
  </si>
  <si>
    <t xml:space="preserve">Worcester </t>
  </si>
  <si>
    <t>County Fee:</t>
  </si>
  <si>
    <t>State Fee:</t>
  </si>
  <si>
    <t>Difference exceeding 10% - please explain</t>
  </si>
  <si>
    <t xml:space="preserve">Total Remittance: </t>
  </si>
  <si>
    <t>Remittance Last Month:</t>
  </si>
  <si>
    <t>Comments:</t>
  </si>
  <si>
    <t>Percent Difference</t>
  </si>
  <si>
    <t>CHECK #</t>
  </si>
  <si>
    <t xml:space="preserve">Month Ending:   </t>
  </si>
  <si>
    <t xml:space="preserve">Accuracy Certified By:  </t>
  </si>
  <si>
    <t xml:space="preserve">Date:  </t>
  </si>
  <si>
    <r>
      <t>Name of Utility</t>
    </r>
    <r>
      <rPr>
        <sz val="10"/>
        <rFont val="Baskerville Old Face"/>
        <family val="1"/>
      </rPr>
      <t>:  ABC Company</t>
    </r>
  </si>
  <si>
    <r>
      <t>Mailing Address</t>
    </r>
    <r>
      <rPr>
        <sz val="10"/>
        <rFont val="Baskerville Old Face"/>
        <family val="1"/>
      </rPr>
      <t>:  123 main Steet  Hometown, Maryland 12345</t>
    </r>
  </si>
  <si>
    <r>
      <t>Phone</t>
    </r>
    <r>
      <rPr>
        <sz val="10"/>
        <rFont val="Arial"/>
      </rPr>
      <t>:  410-123-4567</t>
    </r>
  </si>
  <si>
    <t>Month Ending:   January</t>
  </si>
  <si>
    <t>Increase due to new customer base in Baltimore City.</t>
  </si>
  <si>
    <t>Accuracy Certified By:  ABC Accountant</t>
  </si>
  <si>
    <t>(CHECK ONE) Utility Type:  Wireline (  )               Wireless (  )                VoIP  (  )         Other (  )  ______________________</t>
  </si>
  <si>
    <t>No. of Lines</t>
  </si>
  <si>
    <r>
      <t>Name of Utility</t>
    </r>
    <r>
      <rPr>
        <sz val="10"/>
        <rFont val="Arial"/>
        <family val="2"/>
      </rPr>
      <t xml:space="preserve">:  </t>
    </r>
  </si>
  <si>
    <r>
      <t>Phone</t>
    </r>
    <r>
      <rPr>
        <sz val="10"/>
        <rFont val="Arial"/>
        <family val="2"/>
      </rPr>
      <t xml:space="preserve">:  </t>
    </r>
  </si>
  <si>
    <r>
      <t>Mailing Address</t>
    </r>
    <r>
      <rPr>
        <sz val="10"/>
        <rFont val="Arial"/>
        <family val="2"/>
      </rPr>
      <t xml:space="preserve">:  </t>
    </r>
  </si>
  <si>
    <t>Revised 07/01/2023</t>
  </si>
  <si>
    <t>Date:  8/1/23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</si>
</sst>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4" formatCode="&quot;$&quot;#,##0.00"/>
  </numFmts>
  <fonts count="25" x14ac:knownFonts="1">
    <font>
      <sz val="10"/>
      <name val="Arial"/>
    </font>
    <font>
      <sz val="10"/>
      <name val="Arial"/>
      <family val="2"/>
    </font>
    <font>
      <sz val="10"/>
      <name val="Baskerville Old Face"/>
      <family val="1"/>
    </font>
    <font>
      <i/>
      <sz val="8"/>
      <name val="Baskerville Old Face"/>
      <family val="1"/>
    </font>
    <font>
      <sz val="10"/>
      <color indexed="81"/>
      <name val="Tahoma"/>
      <family val="2"/>
    </font>
    <font>
      <sz val="8"/>
      <name val="Baskerville Old Face"/>
      <family val="1"/>
    </font>
    <font>
      <b/>
      <i/>
      <sz val="12"/>
      <name val="Garamond"/>
      <family val="1"/>
    </font>
    <font>
      <i/>
      <sz val="10"/>
      <name val="Garamond"/>
      <family val="1"/>
    </font>
    <font>
      <b/>
      <i/>
      <sz val="10"/>
      <name val="Garamond"/>
      <family val="1"/>
    </font>
    <font>
      <i/>
      <sz val="8"/>
      <name val="Arial"/>
      <family val="2"/>
    </font>
    <font>
      <sz val="10"/>
      <name val="Arial"/>
      <family val="2"/>
    </font>
    <font>
      <b/>
      <sz val="8"/>
      <name val="Baskerville Old Face"/>
      <family val="1"/>
    </font>
    <font>
      <sz val="8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0"/>
      <name val="Arial"/>
      <family val="2"/>
    </font>
    <font>
      <b/>
      <sz val="10"/>
      <name val="Baskerville Old Face"/>
      <family val="1"/>
    </font>
    <font>
      <b/>
      <i/>
      <sz val="10"/>
      <color indexed="81"/>
      <name val="Tahoma"/>
      <family val="2"/>
    </font>
    <font>
      <b/>
      <i/>
      <sz val="8"/>
      <color indexed="81"/>
      <name val="Tahoma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i/>
      <sz val="12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9">
    <border>
      <left/>
      <right/>
      <top/>
      <bottom/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7">
    <xf numFmtId="0" fontId="0" fillId="0" borderId="0" xfId="0"/>
    <xf numFmtId="0" fontId="0" fillId="0" borderId="0" xfId="0" applyBorder="1"/>
    <xf numFmtId="0" fontId="0" fillId="0" borderId="1" xfId="0" applyBorder="1"/>
    <xf numFmtId="0" fontId="0" fillId="0" borderId="0" xfId="0" applyBorder="1" applyAlignment="1">
      <alignment horizontal="center"/>
    </xf>
    <xf numFmtId="0" fontId="3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4" fontId="3" fillId="0" borderId="2" xfId="0" applyNumberFormat="1" applyFont="1" applyBorder="1"/>
    <xf numFmtId="0" fontId="0" fillId="0" borderId="2" xfId="0" applyBorder="1"/>
    <xf numFmtId="3" fontId="2" fillId="0" borderId="3" xfId="0" applyNumberFormat="1" applyFont="1" applyBorder="1"/>
    <xf numFmtId="0" fontId="12" fillId="0" borderId="2" xfId="0" applyFont="1" applyBorder="1"/>
    <xf numFmtId="44" fontId="2" fillId="0" borderId="2" xfId="0" applyNumberFormat="1" applyFont="1" applyBorder="1"/>
    <xf numFmtId="0" fontId="3" fillId="0" borderId="4" xfId="0" applyFont="1" applyBorder="1"/>
    <xf numFmtId="0" fontId="5" fillId="0" borderId="4" xfId="0" applyFont="1" applyBorder="1"/>
    <xf numFmtId="0" fontId="0" fillId="0" borderId="4" xfId="0" applyBorder="1"/>
    <xf numFmtId="0" fontId="11" fillId="0" borderId="5" xfId="0" applyFont="1" applyBorder="1"/>
    <xf numFmtId="0" fontId="0" fillId="0" borderId="6" xfId="0" applyBorder="1"/>
    <xf numFmtId="0" fontId="0" fillId="0" borderId="7" xfId="0" applyBorder="1"/>
    <xf numFmtId="0" fontId="12" fillId="0" borderId="7" xfId="0" applyFont="1" applyBorder="1"/>
    <xf numFmtId="0" fontId="0" fillId="0" borderId="8" xfId="0" applyBorder="1"/>
    <xf numFmtId="0" fontId="0" fillId="0" borderId="0" xfId="0" applyBorder="1" applyAlignment="1">
      <alignment horizontal="right"/>
    </xf>
    <xf numFmtId="0" fontId="12" fillId="0" borderId="1" xfId="0" applyFont="1" applyBorder="1" applyAlignment="1">
      <alignment horizontal="center" vertical="center" wrapText="1"/>
    </xf>
    <xf numFmtId="0" fontId="2" fillId="0" borderId="0" xfId="0" applyFont="1"/>
    <xf numFmtId="44" fontId="2" fillId="0" borderId="2" xfId="1" applyNumberFormat="1" applyFont="1" applyBorder="1"/>
    <xf numFmtId="44" fontId="2" fillId="0" borderId="2" xfId="0" applyNumberFormat="1" applyFont="1" applyBorder="1" applyAlignment="1">
      <alignment horizontal="center"/>
    </xf>
    <xf numFmtId="44" fontId="2" fillId="0" borderId="2" xfId="1" applyNumberFormat="1" applyFont="1" applyBorder="1" applyAlignment="1">
      <alignment horizontal="center"/>
    </xf>
    <xf numFmtId="44" fontId="0" fillId="0" borderId="2" xfId="0" applyNumberFormat="1" applyBorder="1"/>
    <xf numFmtId="44" fontId="0" fillId="0" borderId="3" xfId="0" applyNumberFormat="1" applyBorder="1"/>
    <xf numFmtId="44" fontId="2" fillId="0" borderId="3" xfId="0" applyNumberFormat="1" applyFont="1" applyBorder="1" applyAlignment="1">
      <alignment horizontal="center"/>
    </xf>
    <xf numFmtId="44" fontId="2" fillId="0" borderId="3" xfId="1" applyNumberFormat="1" applyFont="1" applyBorder="1" applyAlignment="1">
      <alignment horizontal="center"/>
    </xf>
    <xf numFmtId="44" fontId="2" fillId="0" borderId="3" xfId="0" applyNumberFormat="1" applyFont="1" applyBorder="1"/>
    <xf numFmtId="10" fontId="0" fillId="0" borderId="2" xfId="0" applyNumberFormat="1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3" fontId="2" fillId="0" borderId="2" xfId="0" applyNumberFormat="1" applyFont="1" applyBorder="1"/>
    <xf numFmtId="0" fontId="1" fillId="0" borderId="1" xfId="0" applyFont="1" applyBorder="1"/>
    <xf numFmtId="0" fontId="15" fillId="0" borderId="0" xfId="0" applyFont="1" applyFill="1" applyBorder="1"/>
    <xf numFmtId="44" fontId="2" fillId="0" borderId="3" xfId="1" applyNumberFormat="1" applyFont="1" applyFill="1" applyBorder="1" applyAlignment="1">
      <alignment horizontal="center"/>
    </xf>
    <xf numFmtId="0" fontId="21" fillId="0" borderId="14" xfId="0" applyFont="1" applyBorder="1"/>
    <xf numFmtId="0" fontId="21" fillId="0" borderId="15" xfId="0" applyFont="1" applyBorder="1"/>
    <xf numFmtId="0" fontId="21" fillId="0" borderId="2" xfId="0" applyFont="1" applyBorder="1"/>
    <xf numFmtId="0" fontId="1" fillId="0" borderId="0" xfId="0" applyFont="1" applyBorder="1" applyAlignment="1">
      <alignment horizontal="center"/>
    </xf>
    <xf numFmtId="0" fontId="1" fillId="0" borderId="0" xfId="0" applyFont="1" applyBorder="1"/>
    <xf numFmtId="0" fontId="9" fillId="0" borderId="4" xfId="0" applyFont="1" applyBorder="1"/>
    <xf numFmtId="0" fontId="9" fillId="0" borderId="2" xfId="0" applyFont="1" applyBorder="1" applyAlignment="1">
      <alignment horizontal="center" wrapText="1"/>
    </xf>
    <xf numFmtId="0" fontId="9" fillId="0" borderId="2" xfId="0" applyFont="1" applyBorder="1" applyAlignment="1">
      <alignment horizontal="center"/>
    </xf>
    <xf numFmtId="4" fontId="9" fillId="0" borderId="2" xfId="0" applyNumberFormat="1" applyFont="1" applyBorder="1"/>
    <xf numFmtId="0" fontId="12" fillId="0" borderId="4" xfId="0" applyFont="1" applyBorder="1"/>
    <xf numFmtId="3" fontId="1" fillId="0" borderId="2" xfId="0" applyNumberFormat="1" applyFont="1" applyBorder="1"/>
    <xf numFmtId="44" fontId="1" fillId="0" borderId="2" xfId="1" applyNumberFormat="1" applyFont="1" applyBorder="1"/>
    <xf numFmtId="44" fontId="1" fillId="0" borderId="2" xfId="0" applyNumberFormat="1" applyFont="1" applyBorder="1" applyAlignment="1">
      <alignment horizontal="center"/>
    </xf>
    <xf numFmtId="44" fontId="1" fillId="0" borderId="2" xfId="1" applyNumberFormat="1" applyFont="1" applyBorder="1" applyAlignment="1">
      <alignment horizontal="center"/>
    </xf>
    <xf numFmtId="44" fontId="1" fillId="0" borderId="2" xfId="0" applyNumberFormat="1" applyFont="1" applyBorder="1"/>
    <xf numFmtId="0" fontId="1" fillId="0" borderId="0" xfId="0" applyFont="1" applyBorder="1" applyAlignment="1">
      <alignment horizontal="right"/>
    </xf>
    <xf numFmtId="0" fontId="1" fillId="0" borderId="4" xfId="0" applyFont="1" applyBorder="1"/>
    <xf numFmtId="0" fontId="1" fillId="0" borderId="2" xfId="0" applyFont="1" applyBorder="1"/>
    <xf numFmtId="0" fontId="21" fillId="0" borderId="5" xfId="0" applyFont="1" applyBorder="1"/>
    <xf numFmtId="3" fontId="1" fillId="0" borderId="3" xfId="0" applyNumberFormat="1" applyFont="1" applyBorder="1"/>
    <xf numFmtId="44" fontId="1" fillId="0" borderId="3" xfId="0" applyNumberFormat="1" applyFont="1" applyBorder="1"/>
    <xf numFmtId="44" fontId="1" fillId="0" borderId="3" xfId="0" applyNumberFormat="1" applyFont="1" applyBorder="1" applyAlignment="1">
      <alignment horizontal="center"/>
    </xf>
    <xf numFmtId="44" fontId="1" fillId="0" borderId="3" xfId="1" applyNumberFormat="1" applyFont="1" applyBorder="1" applyAlignment="1">
      <alignment horizontal="center"/>
    </xf>
    <xf numFmtId="44" fontId="1" fillId="0" borderId="3" xfId="1" applyNumberFormat="1" applyFont="1" applyFill="1" applyBorder="1" applyAlignment="1">
      <alignment horizontal="center"/>
    </xf>
    <xf numFmtId="0" fontId="1" fillId="0" borderId="9" xfId="0" applyFont="1" applyBorder="1"/>
    <xf numFmtId="0" fontId="1" fillId="0" borderId="10" xfId="0" applyFont="1" applyBorder="1"/>
    <xf numFmtId="0" fontId="1" fillId="0" borderId="11" xfId="0" applyFont="1" applyBorder="1"/>
    <xf numFmtId="0" fontId="1" fillId="0" borderId="12" xfId="0" applyFont="1" applyBorder="1"/>
    <xf numFmtId="0" fontId="1" fillId="0" borderId="13" xfId="0" applyFont="1" applyBorder="1"/>
    <xf numFmtId="0" fontId="1" fillId="0" borderId="0" xfId="0" applyFont="1"/>
    <xf numFmtId="10" fontId="1" fillId="0" borderId="2" xfId="0" applyNumberFormat="1" applyFont="1" applyBorder="1"/>
    <xf numFmtId="0" fontId="1" fillId="0" borderId="6" xfId="0" applyFont="1" applyBorder="1"/>
    <xf numFmtId="0" fontId="1" fillId="0" borderId="7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44" fontId="15" fillId="0" borderId="18" xfId="0" applyNumberFormat="1" applyFont="1" applyBorder="1" applyAlignment="1">
      <alignment horizontal="center"/>
    </xf>
    <xf numFmtId="44" fontId="15" fillId="0" borderId="19" xfId="0" applyNumberFormat="1" applyFont="1" applyBorder="1" applyAlignment="1">
      <alignment horizontal="center"/>
    </xf>
    <xf numFmtId="44" fontId="15" fillId="0" borderId="20" xfId="0" applyNumberFormat="1" applyFont="1" applyBorder="1" applyAlignment="1">
      <alignment horizontal="center"/>
    </xf>
    <xf numFmtId="0" fontId="15" fillId="0" borderId="20" xfId="0" applyFont="1" applyBorder="1" applyAlignment="1">
      <alignment horizontal="center"/>
    </xf>
    <xf numFmtId="0" fontId="15" fillId="0" borderId="21" xfId="0" applyFont="1" applyBorder="1" applyAlignment="1">
      <alignment horizontal="center"/>
    </xf>
    <xf numFmtId="0" fontId="1" fillId="0" borderId="20" xfId="0" applyFont="1" applyBorder="1" applyAlignment="1">
      <alignment horizontal="left"/>
    </xf>
    <xf numFmtId="0" fontId="1" fillId="0" borderId="21" xfId="0" applyFont="1" applyBorder="1" applyAlignment="1">
      <alignment horizontal="left"/>
    </xf>
    <xf numFmtId="0" fontId="12" fillId="0" borderId="14" xfId="0" applyFont="1" applyBorder="1" applyAlignment="1">
      <alignment horizontal="left"/>
    </xf>
    <xf numFmtId="0" fontId="12" fillId="0" borderId="20" xfId="0" applyFont="1" applyBorder="1" applyAlignment="1">
      <alignment horizontal="left"/>
    </xf>
    <xf numFmtId="0" fontId="12" fillId="0" borderId="22" xfId="0" applyFont="1" applyBorder="1" applyAlignment="1">
      <alignment horizontal="left"/>
    </xf>
    <xf numFmtId="0" fontId="1" fillId="2" borderId="0" xfId="0" applyFont="1" applyFill="1" applyBorder="1" applyAlignment="1">
      <alignment vertical="top" wrapText="1"/>
    </xf>
    <xf numFmtId="0" fontId="1" fillId="2" borderId="0" xfId="0" applyFont="1" applyFill="1" applyAlignment="1">
      <alignment wrapText="1"/>
    </xf>
    <xf numFmtId="0" fontId="1" fillId="2" borderId="1" xfId="0" applyFont="1" applyFill="1" applyBorder="1" applyAlignment="1">
      <alignment wrapText="1"/>
    </xf>
    <xf numFmtId="0" fontId="1" fillId="0" borderId="0" xfId="0" applyFont="1" applyBorder="1" applyAlignment="1">
      <alignment horizontal="center"/>
    </xf>
    <xf numFmtId="44" fontId="15" fillId="0" borderId="23" xfId="1" applyNumberFormat="1" applyFont="1" applyFill="1" applyBorder="1" applyAlignment="1">
      <alignment horizontal="left"/>
    </xf>
    <xf numFmtId="0" fontId="15" fillId="0" borderId="24" xfId="0" applyFont="1" applyFill="1" applyBorder="1" applyAlignment="1">
      <alignment horizontal="left"/>
    </xf>
    <xf numFmtId="44" fontId="1" fillId="0" borderId="23" xfId="0" applyNumberFormat="1" applyFont="1" applyBorder="1" applyAlignment="1">
      <alignment horizontal="left"/>
    </xf>
    <xf numFmtId="44" fontId="1" fillId="0" borderId="24" xfId="0" applyNumberFormat="1" applyFont="1" applyBorder="1" applyAlignment="1">
      <alignment horizontal="left"/>
    </xf>
    <xf numFmtId="0" fontId="22" fillId="0" borderId="25" xfId="0" applyFont="1" applyBorder="1" applyAlignment="1">
      <alignment horizontal="center"/>
    </xf>
    <xf numFmtId="0" fontId="22" fillId="0" borderId="26" xfId="0" applyFont="1" applyBorder="1" applyAlignment="1">
      <alignment horizontal="center"/>
    </xf>
    <xf numFmtId="0" fontId="22" fillId="0" borderId="27" xfId="0" applyFont="1" applyBorder="1" applyAlignment="1">
      <alignment horizontal="center"/>
    </xf>
    <xf numFmtId="164" fontId="23" fillId="0" borderId="28" xfId="0" applyNumberFormat="1" applyFont="1" applyBorder="1" applyAlignment="1">
      <alignment horizontal="center"/>
    </xf>
    <xf numFmtId="0" fontId="1" fillId="0" borderId="0" xfId="0" applyFont="1" applyBorder="1"/>
    <xf numFmtId="0" fontId="1" fillId="0" borderId="1" xfId="0" applyFont="1" applyBorder="1"/>
    <xf numFmtId="0" fontId="24" fillId="0" borderId="28" xfId="0" applyFont="1" applyBorder="1" applyAlignment="1">
      <alignment horizontal="center"/>
    </xf>
    <xf numFmtId="0" fontId="15" fillId="0" borderId="28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28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5" fillId="0" borderId="14" xfId="0" applyFont="1" applyBorder="1" applyAlignment="1">
      <alignment horizontal="left"/>
    </xf>
    <xf numFmtId="0" fontId="15" fillId="0" borderId="20" xfId="0" applyFont="1" applyBorder="1" applyAlignment="1">
      <alignment horizontal="left"/>
    </xf>
    <xf numFmtId="0" fontId="9" fillId="0" borderId="28" xfId="0" applyFont="1" applyBorder="1" applyAlignment="1">
      <alignment horizontal="center"/>
    </xf>
    <xf numFmtId="44" fontId="2" fillId="0" borderId="23" xfId="0" applyNumberFormat="1" applyFont="1" applyBorder="1" applyAlignment="1">
      <alignment horizontal="left"/>
    </xf>
    <xf numFmtId="44" fontId="0" fillId="0" borderId="24" xfId="0" applyNumberFormat="1" applyBorder="1" applyAlignment="1">
      <alignment horizontal="left"/>
    </xf>
    <xf numFmtId="0" fontId="6" fillId="0" borderId="25" xfId="0" applyFont="1" applyBorder="1" applyAlignment="1">
      <alignment horizontal="center"/>
    </xf>
    <xf numFmtId="0" fontId="6" fillId="0" borderId="26" xfId="0" applyFont="1" applyBorder="1" applyAlignment="1">
      <alignment horizontal="center"/>
    </xf>
    <xf numFmtId="0" fontId="6" fillId="0" borderId="27" xfId="0" applyFont="1" applyBorder="1" applyAlignment="1">
      <alignment horizontal="center"/>
    </xf>
    <xf numFmtId="164" fontId="7" fillId="0" borderId="28" xfId="0" applyNumberFormat="1" applyFont="1" applyBorder="1" applyAlignment="1">
      <alignment horizontal="center"/>
    </xf>
    <xf numFmtId="0" fontId="0" fillId="0" borderId="0" xfId="0" applyBorder="1"/>
    <xf numFmtId="0" fontId="0" fillId="0" borderId="1" xfId="0" applyBorder="1"/>
    <xf numFmtId="0" fontId="8" fillId="0" borderId="28" xfId="0" applyFont="1" applyBorder="1" applyAlignment="1">
      <alignment horizontal="center"/>
    </xf>
    <xf numFmtId="0" fontId="16" fillId="0" borderId="28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28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16" fillId="0" borderId="14" xfId="0" applyFont="1" applyBorder="1" applyAlignment="1">
      <alignment horizontal="left"/>
    </xf>
    <xf numFmtId="0" fontId="2" fillId="0" borderId="20" xfId="0" applyFont="1" applyBorder="1" applyAlignment="1">
      <alignment horizontal="left"/>
    </xf>
    <xf numFmtId="0" fontId="0" fillId="0" borderId="20" xfId="0" applyBorder="1" applyAlignment="1">
      <alignment horizontal="left"/>
    </xf>
    <xf numFmtId="0" fontId="1" fillId="0" borderId="15" xfId="0" applyFont="1" applyBorder="1" applyAlignment="1">
      <alignment horizontal="center"/>
    </xf>
    <xf numFmtId="0" fontId="0" fillId="0" borderId="22" xfId="0" applyBorder="1" applyAlignment="1">
      <alignment horizontal="center"/>
    </xf>
    <xf numFmtId="44" fontId="16" fillId="0" borderId="0" xfId="0" applyNumberFormat="1" applyFont="1" applyBorder="1" applyAlignment="1">
      <alignment horizontal="center"/>
    </xf>
    <xf numFmtId="44" fontId="16" fillId="0" borderId="18" xfId="0" applyNumberFormat="1" applyFont="1" applyBorder="1" applyAlignment="1">
      <alignment horizontal="center"/>
    </xf>
    <xf numFmtId="44" fontId="16" fillId="0" borderId="19" xfId="0" applyNumberFormat="1" applyFont="1" applyBorder="1" applyAlignment="1">
      <alignment horizontal="center"/>
    </xf>
    <xf numFmtId="0" fontId="2" fillId="0" borderId="21" xfId="0" applyFont="1" applyBorder="1" applyAlignment="1">
      <alignment horizontal="left"/>
    </xf>
    <xf numFmtId="0" fontId="19" fillId="2" borderId="0" xfId="0" applyFont="1" applyFill="1" applyBorder="1" applyAlignment="1">
      <alignment vertical="top" wrapText="1"/>
    </xf>
    <xf numFmtId="0" fontId="2" fillId="0" borderId="0" xfId="0" applyFont="1" applyBorder="1" applyAlignment="1">
      <alignment horizontal="center"/>
    </xf>
    <xf numFmtId="44" fontId="16" fillId="0" borderId="23" xfId="1" applyNumberFormat="1" applyFont="1" applyFill="1" applyBorder="1" applyAlignment="1">
      <alignment horizontal="left"/>
    </xf>
    <xf numFmtId="0" fontId="20" fillId="0" borderId="24" xfId="0" applyFont="1" applyFill="1" applyBorder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40"/>
  <sheetViews>
    <sheetView tabSelected="1" topLeftCell="A26" zoomScale="110" zoomScaleNormal="110" workbookViewId="0">
      <selection activeCell="G41" sqref="G41"/>
    </sheetView>
  </sheetViews>
  <sheetFormatPr defaultRowHeight="12.5" x14ac:dyDescent="0.25"/>
  <cols>
    <col min="1" max="1" width="15.36328125" customWidth="1"/>
    <col min="2" max="2" width="11" bestFit="1" customWidth="1"/>
    <col min="4" max="5" width="14.08984375" customWidth="1"/>
    <col min="6" max="6" width="14" customWidth="1"/>
    <col min="7" max="7" width="14.6328125" customWidth="1"/>
    <col min="8" max="8" width="3.90625" customWidth="1"/>
    <col min="9" max="9" width="13.90625" customWidth="1"/>
    <col min="10" max="10" width="11.453125" customWidth="1"/>
  </cols>
  <sheetData>
    <row r="1" spans="1:11" ht="16" thickTop="1" x14ac:dyDescent="0.35">
      <c r="A1" s="95" t="s">
        <v>0</v>
      </c>
      <c r="B1" s="96"/>
      <c r="C1" s="96"/>
      <c r="D1" s="96"/>
      <c r="E1" s="96"/>
      <c r="F1" s="96"/>
      <c r="G1" s="96"/>
      <c r="H1" s="96"/>
      <c r="I1" s="96"/>
      <c r="J1" s="96"/>
      <c r="K1" s="97"/>
    </row>
    <row r="2" spans="1:11" ht="13" x14ac:dyDescent="0.3">
      <c r="A2" s="98" t="s">
        <v>1</v>
      </c>
      <c r="B2" s="99"/>
      <c r="C2" s="99"/>
      <c r="D2" s="99"/>
      <c r="E2" s="99"/>
      <c r="F2" s="99"/>
      <c r="G2" s="99"/>
      <c r="H2" s="99"/>
      <c r="I2" s="99"/>
      <c r="J2" s="99"/>
      <c r="K2" s="100"/>
    </row>
    <row r="3" spans="1:11" ht="13" x14ac:dyDescent="0.3">
      <c r="A3" s="101" t="s">
        <v>2</v>
      </c>
      <c r="B3" s="99"/>
      <c r="C3" s="99"/>
      <c r="D3" s="99"/>
      <c r="E3" s="99"/>
      <c r="F3" s="99"/>
      <c r="G3" s="99"/>
      <c r="H3" s="99"/>
      <c r="I3" s="99"/>
      <c r="J3" s="99"/>
      <c r="K3" s="100"/>
    </row>
    <row r="4" spans="1:11" ht="13" x14ac:dyDescent="0.3">
      <c r="A4" s="101" t="s">
        <v>3</v>
      </c>
      <c r="B4" s="99"/>
      <c r="C4" s="99"/>
      <c r="D4" s="99"/>
      <c r="E4" s="99"/>
      <c r="F4" s="99"/>
      <c r="G4" s="99"/>
      <c r="H4" s="99"/>
      <c r="I4" s="99"/>
      <c r="J4" s="99"/>
      <c r="K4" s="100"/>
    </row>
    <row r="5" spans="1:11" x14ac:dyDescent="0.25">
      <c r="A5" s="109" t="s">
        <v>4</v>
      </c>
      <c r="B5" s="99"/>
      <c r="C5" s="99"/>
      <c r="D5" s="99"/>
      <c r="E5" s="99"/>
      <c r="F5" s="99"/>
      <c r="G5" s="99"/>
      <c r="H5" s="99"/>
      <c r="I5" s="99"/>
      <c r="J5" s="99"/>
      <c r="K5" s="100"/>
    </row>
    <row r="6" spans="1:11" ht="21" customHeight="1" x14ac:dyDescent="0.25">
      <c r="A6" s="105" t="s">
        <v>52</v>
      </c>
      <c r="B6" s="106"/>
      <c r="C6" s="106"/>
      <c r="D6" s="106"/>
      <c r="E6" s="106"/>
      <c r="F6" s="106"/>
      <c r="G6" s="106"/>
      <c r="H6" s="106"/>
      <c r="I6" s="106"/>
      <c r="J6" s="106"/>
      <c r="K6" s="37"/>
    </row>
    <row r="7" spans="1:11" ht="25.5" customHeight="1" thickBot="1" x14ac:dyDescent="0.35">
      <c r="A7" s="107" t="s">
        <v>54</v>
      </c>
      <c r="B7" s="82"/>
      <c r="C7" s="82"/>
      <c r="D7" s="82"/>
      <c r="E7" s="82"/>
      <c r="F7" s="43"/>
      <c r="G7" s="108" t="s">
        <v>55</v>
      </c>
      <c r="H7" s="82"/>
      <c r="I7" s="82"/>
      <c r="J7" s="82"/>
      <c r="K7" s="20"/>
    </row>
    <row r="8" spans="1:11" ht="25.5" customHeight="1" thickTop="1" x14ac:dyDescent="0.25">
      <c r="A8" s="102" t="s">
        <v>56</v>
      </c>
      <c r="B8" s="103"/>
      <c r="C8" s="103"/>
      <c r="D8" s="103"/>
      <c r="E8" s="103"/>
      <c r="F8" s="103"/>
      <c r="G8" s="103"/>
      <c r="H8" s="103"/>
      <c r="I8" s="103"/>
      <c r="J8" s="103"/>
      <c r="K8" s="104"/>
    </row>
    <row r="9" spans="1:11" ht="22.5" customHeight="1" x14ac:dyDescent="0.25">
      <c r="A9" s="45" t="s">
        <v>5</v>
      </c>
      <c r="B9" s="46" t="s">
        <v>53</v>
      </c>
      <c r="C9" s="47" t="s">
        <v>6</v>
      </c>
      <c r="D9" s="47" t="s">
        <v>7</v>
      </c>
      <c r="E9" s="46" t="s">
        <v>8</v>
      </c>
      <c r="F9" s="47" t="s">
        <v>9</v>
      </c>
      <c r="G9" s="48" t="s">
        <v>10</v>
      </c>
      <c r="H9" s="44"/>
      <c r="I9" s="44"/>
      <c r="J9" s="44"/>
      <c r="K9" s="37"/>
    </row>
    <row r="10" spans="1:11" x14ac:dyDescent="0.25">
      <c r="A10" s="49" t="s">
        <v>11</v>
      </c>
      <c r="B10" s="50"/>
      <c r="C10" s="51">
        <v>1.25</v>
      </c>
      <c r="D10" s="52">
        <f t="shared" ref="D10:D33" si="0">SUM(B10)*(C10)</f>
        <v>0</v>
      </c>
      <c r="E10" s="53">
        <f t="shared" ref="E10:E33" si="1">(B10*0.5)*0.005</f>
        <v>0</v>
      </c>
      <c r="F10" s="53">
        <f t="shared" ref="F10:F33" si="2">SUM(D10-E10)</f>
        <v>0</v>
      </c>
      <c r="G10" s="54">
        <f>SUM(B10*(C10-0.5))</f>
        <v>0</v>
      </c>
      <c r="H10" s="44"/>
      <c r="I10" s="44"/>
      <c r="J10" s="44"/>
      <c r="K10" s="37"/>
    </row>
    <row r="11" spans="1:11" ht="13" thickBot="1" x14ac:dyDescent="0.3">
      <c r="A11" s="49" t="s">
        <v>12</v>
      </c>
      <c r="B11" s="50"/>
      <c r="C11" s="51">
        <v>1.25</v>
      </c>
      <c r="D11" s="52">
        <f t="shared" si="0"/>
        <v>0</v>
      </c>
      <c r="E11" s="53">
        <f t="shared" si="1"/>
        <v>0</v>
      </c>
      <c r="F11" s="53">
        <f t="shared" si="2"/>
        <v>0</v>
      </c>
      <c r="G11" s="54">
        <f t="shared" ref="G11:G33" si="3">SUM(B11*(C11-0.5))</f>
        <v>0</v>
      </c>
      <c r="H11" s="44"/>
      <c r="I11" s="82" t="s">
        <v>43</v>
      </c>
      <c r="J11" s="82"/>
      <c r="K11" s="83"/>
    </row>
    <row r="12" spans="1:11" ht="13" thickTop="1" x14ac:dyDescent="0.25">
      <c r="A12" s="49" t="s">
        <v>13</v>
      </c>
      <c r="B12" s="50"/>
      <c r="C12" s="51">
        <v>1.5</v>
      </c>
      <c r="D12" s="52">
        <f t="shared" si="0"/>
        <v>0</v>
      </c>
      <c r="E12" s="53">
        <f t="shared" si="1"/>
        <v>0</v>
      </c>
      <c r="F12" s="53">
        <f t="shared" si="2"/>
        <v>0</v>
      </c>
      <c r="G12" s="54">
        <f t="shared" si="3"/>
        <v>0</v>
      </c>
      <c r="H12" s="44"/>
      <c r="I12" s="44"/>
      <c r="J12" s="44"/>
      <c r="K12" s="37"/>
    </row>
    <row r="13" spans="1:11" x14ac:dyDescent="0.25">
      <c r="A13" s="49" t="s">
        <v>14</v>
      </c>
      <c r="B13" s="50"/>
      <c r="C13" s="51">
        <v>1.25</v>
      </c>
      <c r="D13" s="52">
        <f t="shared" si="0"/>
        <v>0</v>
      </c>
      <c r="E13" s="53">
        <f t="shared" si="1"/>
        <v>0</v>
      </c>
      <c r="F13" s="53">
        <f t="shared" si="2"/>
        <v>0</v>
      </c>
      <c r="G13" s="54">
        <f t="shared" si="3"/>
        <v>0</v>
      </c>
      <c r="H13" s="44"/>
      <c r="I13" s="44"/>
      <c r="J13" s="44"/>
      <c r="K13" s="37"/>
    </row>
    <row r="14" spans="1:11" x14ac:dyDescent="0.25">
      <c r="A14" s="49" t="s">
        <v>15</v>
      </c>
      <c r="B14" s="50"/>
      <c r="C14" s="51">
        <v>1.25</v>
      </c>
      <c r="D14" s="52">
        <f t="shared" si="0"/>
        <v>0</v>
      </c>
      <c r="E14" s="53">
        <f t="shared" si="1"/>
        <v>0</v>
      </c>
      <c r="F14" s="53">
        <f t="shared" si="2"/>
        <v>0</v>
      </c>
      <c r="G14" s="54">
        <f t="shared" si="3"/>
        <v>0</v>
      </c>
      <c r="H14" s="43"/>
      <c r="I14" s="90" t="s">
        <v>40</v>
      </c>
      <c r="J14" s="90"/>
      <c r="K14" s="37"/>
    </row>
    <row r="15" spans="1:11" x14ac:dyDescent="0.25">
      <c r="A15" s="49" t="s">
        <v>16</v>
      </c>
      <c r="B15" s="50"/>
      <c r="C15" s="51">
        <v>2</v>
      </c>
      <c r="D15" s="52">
        <f t="shared" si="0"/>
        <v>0</v>
      </c>
      <c r="E15" s="53">
        <f t="shared" si="1"/>
        <v>0</v>
      </c>
      <c r="F15" s="53">
        <f t="shared" si="2"/>
        <v>0</v>
      </c>
      <c r="G15" s="54">
        <f t="shared" si="3"/>
        <v>0</v>
      </c>
      <c r="H15" s="44"/>
      <c r="I15" s="87"/>
      <c r="J15" s="88"/>
      <c r="K15" s="89"/>
    </row>
    <row r="16" spans="1:11" ht="12.75" customHeight="1" x14ac:dyDescent="0.25">
      <c r="A16" s="49" t="s">
        <v>17</v>
      </c>
      <c r="B16" s="50"/>
      <c r="C16" s="51">
        <v>2</v>
      </c>
      <c r="D16" s="52">
        <f t="shared" si="0"/>
        <v>0</v>
      </c>
      <c r="E16" s="53">
        <f t="shared" si="1"/>
        <v>0</v>
      </c>
      <c r="F16" s="53">
        <f t="shared" si="2"/>
        <v>0</v>
      </c>
      <c r="G16" s="54">
        <f t="shared" si="3"/>
        <v>0</v>
      </c>
      <c r="H16" s="55"/>
      <c r="I16" s="88"/>
      <c r="J16" s="88"/>
      <c r="K16" s="89"/>
    </row>
    <row r="17" spans="1:11" x14ac:dyDescent="0.25">
      <c r="A17" s="49" t="s">
        <v>18</v>
      </c>
      <c r="B17" s="50"/>
      <c r="C17" s="51">
        <v>1.25</v>
      </c>
      <c r="D17" s="52">
        <f t="shared" si="0"/>
        <v>0</v>
      </c>
      <c r="E17" s="53">
        <f t="shared" si="1"/>
        <v>0</v>
      </c>
      <c r="F17" s="53">
        <f t="shared" si="2"/>
        <v>0</v>
      </c>
      <c r="G17" s="54">
        <f t="shared" si="3"/>
        <v>0</v>
      </c>
      <c r="H17" s="44"/>
      <c r="I17" s="88"/>
      <c r="J17" s="88"/>
      <c r="K17" s="89"/>
    </row>
    <row r="18" spans="1:11" x14ac:dyDescent="0.25">
      <c r="A18" s="49" t="s">
        <v>19</v>
      </c>
      <c r="B18" s="50"/>
      <c r="C18" s="51">
        <v>1.25</v>
      </c>
      <c r="D18" s="52">
        <f t="shared" si="0"/>
        <v>0</v>
      </c>
      <c r="E18" s="53">
        <f t="shared" si="1"/>
        <v>0</v>
      </c>
      <c r="F18" s="53">
        <f t="shared" si="2"/>
        <v>0</v>
      </c>
      <c r="G18" s="54">
        <f t="shared" si="3"/>
        <v>0</v>
      </c>
      <c r="H18" s="44"/>
      <c r="I18" s="88"/>
      <c r="J18" s="88"/>
      <c r="K18" s="89"/>
    </row>
    <row r="19" spans="1:11" x14ac:dyDescent="0.25">
      <c r="A19" s="49" t="s">
        <v>20</v>
      </c>
      <c r="B19" s="50"/>
      <c r="C19" s="51">
        <v>2</v>
      </c>
      <c r="D19" s="52">
        <f t="shared" si="0"/>
        <v>0</v>
      </c>
      <c r="E19" s="53">
        <f t="shared" si="1"/>
        <v>0</v>
      </c>
      <c r="F19" s="53">
        <f t="shared" si="2"/>
        <v>0</v>
      </c>
      <c r="G19" s="54">
        <f t="shared" si="3"/>
        <v>0</v>
      </c>
      <c r="H19" s="44"/>
      <c r="I19" s="88"/>
      <c r="J19" s="88"/>
      <c r="K19" s="89"/>
    </row>
    <row r="20" spans="1:11" x14ac:dyDescent="0.25">
      <c r="A20" s="49" t="s">
        <v>21</v>
      </c>
      <c r="B20" s="50"/>
      <c r="C20" s="51">
        <v>2.75</v>
      </c>
      <c r="D20" s="52">
        <f t="shared" si="0"/>
        <v>0</v>
      </c>
      <c r="E20" s="53">
        <f t="shared" si="1"/>
        <v>0</v>
      </c>
      <c r="F20" s="53">
        <f t="shared" si="2"/>
        <v>0</v>
      </c>
      <c r="G20" s="54">
        <f t="shared" si="3"/>
        <v>0</v>
      </c>
      <c r="H20" s="44"/>
      <c r="I20" s="88"/>
      <c r="J20" s="88"/>
      <c r="K20" s="89"/>
    </row>
    <row r="21" spans="1:11" x14ac:dyDescent="0.25">
      <c r="A21" s="49" t="s">
        <v>22</v>
      </c>
      <c r="B21" s="50"/>
      <c r="C21" s="51">
        <v>2</v>
      </c>
      <c r="D21" s="52">
        <f t="shared" si="0"/>
        <v>0</v>
      </c>
      <c r="E21" s="53">
        <f t="shared" si="1"/>
        <v>0</v>
      </c>
      <c r="F21" s="53">
        <f t="shared" si="2"/>
        <v>0</v>
      </c>
      <c r="G21" s="54">
        <f t="shared" si="3"/>
        <v>0</v>
      </c>
      <c r="H21" s="44"/>
      <c r="I21" s="88"/>
      <c r="J21" s="88"/>
      <c r="K21" s="89"/>
    </row>
    <row r="22" spans="1:11" x14ac:dyDescent="0.25">
      <c r="A22" s="49" t="s">
        <v>23</v>
      </c>
      <c r="B22" s="50"/>
      <c r="C22" s="51">
        <v>2</v>
      </c>
      <c r="D22" s="52">
        <f t="shared" si="0"/>
        <v>0</v>
      </c>
      <c r="E22" s="53">
        <f t="shared" si="1"/>
        <v>0</v>
      </c>
      <c r="F22" s="53">
        <f t="shared" si="2"/>
        <v>0</v>
      </c>
      <c r="G22" s="54">
        <f t="shared" si="3"/>
        <v>0</v>
      </c>
      <c r="H22" s="44"/>
      <c r="I22" s="88"/>
      <c r="J22" s="88"/>
      <c r="K22" s="89"/>
    </row>
    <row r="23" spans="1:11" x14ac:dyDescent="0.25">
      <c r="A23" s="49" t="s">
        <v>24</v>
      </c>
      <c r="B23" s="50"/>
      <c r="C23" s="51">
        <v>1.25</v>
      </c>
      <c r="D23" s="52">
        <f t="shared" si="0"/>
        <v>0</v>
      </c>
      <c r="E23" s="53">
        <f t="shared" si="1"/>
        <v>0</v>
      </c>
      <c r="F23" s="53">
        <f t="shared" si="2"/>
        <v>0</v>
      </c>
      <c r="G23" s="54">
        <f t="shared" si="3"/>
        <v>0</v>
      </c>
      <c r="H23" s="44"/>
      <c r="I23" s="88"/>
      <c r="J23" s="88"/>
      <c r="K23" s="89"/>
    </row>
    <row r="24" spans="1:11" x14ac:dyDescent="0.25">
      <c r="A24" s="49" t="s">
        <v>25</v>
      </c>
      <c r="B24" s="50"/>
      <c r="C24" s="51">
        <v>2</v>
      </c>
      <c r="D24" s="52">
        <f t="shared" si="0"/>
        <v>0</v>
      </c>
      <c r="E24" s="53">
        <f t="shared" si="1"/>
        <v>0</v>
      </c>
      <c r="F24" s="53">
        <f t="shared" si="2"/>
        <v>0</v>
      </c>
      <c r="G24" s="54">
        <f t="shared" si="3"/>
        <v>0</v>
      </c>
      <c r="H24" s="44"/>
      <c r="I24" s="88"/>
      <c r="J24" s="88"/>
      <c r="K24" s="89"/>
    </row>
    <row r="25" spans="1:11" x14ac:dyDescent="0.25">
      <c r="A25" s="49" t="s">
        <v>26</v>
      </c>
      <c r="B25" s="50"/>
      <c r="C25" s="51">
        <v>1.25</v>
      </c>
      <c r="D25" s="52">
        <f t="shared" si="0"/>
        <v>0</v>
      </c>
      <c r="E25" s="53">
        <f t="shared" si="1"/>
        <v>0</v>
      </c>
      <c r="F25" s="53">
        <f t="shared" si="2"/>
        <v>0</v>
      </c>
      <c r="G25" s="54">
        <f t="shared" si="3"/>
        <v>0</v>
      </c>
      <c r="H25" s="44"/>
      <c r="I25" s="88"/>
      <c r="J25" s="88"/>
      <c r="K25" s="89"/>
    </row>
    <row r="26" spans="1:11" x14ac:dyDescent="0.25">
      <c r="A26" s="49" t="s">
        <v>27</v>
      </c>
      <c r="B26" s="50"/>
      <c r="C26" s="51">
        <v>1.9</v>
      </c>
      <c r="D26" s="52">
        <f t="shared" si="0"/>
        <v>0</v>
      </c>
      <c r="E26" s="53">
        <f t="shared" si="1"/>
        <v>0</v>
      </c>
      <c r="F26" s="53">
        <f t="shared" si="2"/>
        <v>0</v>
      </c>
      <c r="G26" s="54">
        <f t="shared" si="3"/>
        <v>0</v>
      </c>
      <c r="H26" s="44"/>
      <c r="I26" s="88"/>
      <c r="J26" s="88"/>
      <c r="K26" s="89"/>
    </row>
    <row r="27" spans="1:11" x14ac:dyDescent="0.25">
      <c r="A27" s="49" t="s">
        <v>28</v>
      </c>
      <c r="B27" s="50"/>
      <c r="C27" s="51">
        <v>1.25</v>
      </c>
      <c r="D27" s="52">
        <f t="shared" si="0"/>
        <v>0</v>
      </c>
      <c r="E27" s="53">
        <f t="shared" si="1"/>
        <v>0</v>
      </c>
      <c r="F27" s="53">
        <f t="shared" si="2"/>
        <v>0</v>
      </c>
      <c r="G27" s="54">
        <f t="shared" si="3"/>
        <v>0</v>
      </c>
      <c r="H27" s="44"/>
      <c r="I27" s="88"/>
      <c r="J27" s="88"/>
      <c r="K27" s="89"/>
    </row>
    <row r="28" spans="1:11" x14ac:dyDescent="0.25">
      <c r="A28" s="49" t="s">
        <v>29</v>
      </c>
      <c r="B28" s="50"/>
      <c r="C28" s="51">
        <v>1.25</v>
      </c>
      <c r="D28" s="52">
        <f t="shared" si="0"/>
        <v>0</v>
      </c>
      <c r="E28" s="53">
        <f t="shared" si="1"/>
        <v>0</v>
      </c>
      <c r="F28" s="53">
        <f t="shared" si="2"/>
        <v>0</v>
      </c>
      <c r="G28" s="54">
        <f t="shared" si="3"/>
        <v>0</v>
      </c>
      <c r="H28" s="44"/>
      <c r="I28" s="88"/>
      <c r="J28" s="88"/>
      <c r="K28" s="89"/>
    </row>
    <row r="29" spans="1:11" x14ac:dyDescent="0.25">
      <c r="A29" s="49" t="s">
        <v>30</v>
      </c>
      <c r="B29" s="50"/>
      <c r="C29" s="51">
        <v>1.25</v>
      </c>
      <c r="D29" s="52">
        <f t="shared" si="0"/>
        <v>0</v>
      </c>
      <c r="E29" s="53">
        <f t="shared" si="1"/>
        <v>0</v>
      </c>
      <c r="F29" s="53">
        <f t="shared" si="2"/>
        <v>0</v>
      </c>
      <c r="G29" s="54">
        <f t="shared" si="3"/>
        <v>0</v>
      </c>
      <c r="H29" s="44"/>
      <c r="I29" s="88"/>
      <c r="J29" s="88"/>
      <c r="K29" s="89"/>
    </row>
    <row r="30" spans="1:11" x14ac:dyDescent="0.25">
      <c r="A30" s="49" t="s">
        <v>31</v>
      </c>
      <c r="B30" s="50"/>
      <c r="C30" s="51">
        <v>2</v>
      </c>
      <c r="D30" s="52">
        <f t="shared" si="0"/>
        <v>0</v>
      </c>
      <c r="E30" s="53">
        <f t="shared" si="1"/>
        <v>0</v>
      </c>
      <c r="F30" s="53">
        <f t="shared" si="2"/>
        <v>0</v>
      </c>
      <c r="G30" s="54">
        <f t="shared" si="3"/>
        <v>0</v>
      </c>
      <c r="H30" s="44"/>
      <c r="I30" s="88"/>
      <c r="J30" s="88"/>
      <c r="K30" s="89"/>
    </row>
    <row r="31" spans="1:11" x14ac:dyDescent="0.25">
      <c r="A31" s="49" t="s">
        <v>32</v>
      </c>
      <c r="B31" s="50"/>
      <c r="C31" s="51">
        <v>1.25</v>
      </c>
      <c r="D31" s="52">
        <f t="shared" si="0"/>
        <v>0</v>
      </c>
      <c r="E31" s="53">
        <f t="shared" si="1"/>
        <v>0</v>
      </c>
      <c r="F31" s="53">
        <f t="shared" si="2"/>
        <v>0</v>
      </c>
      <c r="G31" s="54">
        <f t="shared" si="3"/>
        <v>0</v>
      </c>
      <c r="H31" s="44"/>
      <c r="I31" s="88"/>
      <c r="J31" s="88"/>
      <c r="K31" s="89"/>
    </row>
    <row r="32" spans="1:11" x14ac:dyDescent="0.25">
      <c r="A32" s="49" t="s">
        <v>33</v>
      </c>
      <c r="B32" s="50"/>
      <c r="C32" s="51">
        <v>1.5</v>
      </c>
      <c r="D32" s="52">
        <f t="shared" si="0"/>
        <v>0</v>
      </c>
      <c r="E32" s="53">
        <f t="shared" si="1"/>
        <v>0</v>
      </c>
      <c r="F32" s="53">
        <f t="shared" si="2"/>
        <v>0</v>
      </c>
      <c r="G32" s="54">
        <f t="shared" si="3"/>
        <v>0</v>
      </c>
      <c r="H32" s="44"/>
      <c r="I32" s="44"/>
      <c r="J32" s="44"/>
      <c r="K32" s="37"/>
    </row>
    <row r="33" spans="1:11" ht="13.5" thickBot="1" x14ac:dyDescent="0.35">
      <c r="A33" s="49" t="s">
        <v>34</v>
      </c>
      <c r="B33" s="50"/>
      <c r="C33" s="51">
        <v>2</v>
      </c>
      <c r="D33" s="52">
        <f t="shared" si="0"/>
        <v>0</v>
      </c>
      <c r="E33" s="53">
        <f t="shared" si="1"/>
        <v>0</v>
      </c>
      <c r="F33" s="53">
        <f t="shared" si="2"/>
        <v>0</v>
      </c>
      <c r="G33" s="54">
        <f t="shared" si="3"/>
        <v>0</v>
      </c>
      <c r="H33" s="44"/>
      <c r="I33" s="38" t="s">
        <v>42</v>
      </c>
      <c r="J33" s="80"/>
      <c r="K33" s="81"/>
    </row>
    <row r="34" spans="1:11" ht="13" thickTop="1" x14ac:dyDescent="0.25">
      <c r="A34" s="56"/>
      <c r="B34" s="57"/>
      <c r="C34" s="54"/>
      <c r="D34" s="54"/>
      <c r="E34" s="54"/>
      <c r="F34" s="54"/>
      <c r="G34" s="54"/>
      <c r="H34" s="44"/>
      <c r="I34" s="44"/>
      <c r="J34" s="44"/>
      <c r="K34" s="37"/>
    </row>
    <row r="35" spans="1:11" x14ac:dyDescent="0.25">
      <c r="A35" s="58" t="s">
        <v>7</v>
      </c>
      <c r="B35" s="59">
        <f>SUM(B10:B34)</f>
        <v>0</v>
      </c>
      <c r="C35" s="60"/>
      <c r="D35" s="61">
        <f>SUM(D10:D34)</f>
        <v>0</v>
      </c>
      <c r="E35" s="62">
        <f>SUM(E10:E34)</f>
        <v>0</v>
      </c>
      <c r="F35" s="63">
        <f>SUM(F10:F34)</f>
        <v>0</v>
      </c>
      <c r="G35" s="60">
        <f>SUM(G10:G34)</f>
        <v>0</v>
      </c>
      <c r="H35" s="44"/>
      <c r="I35" s="44"/>
      <c r="J35" s="44"/>
      <c r="K35" s="37"/>
    </row>
    <row r="36" spans="1:11" ht="13" x14ac:dyDescent="0.3">
      <c r="A36" s="64"/>
      <c r="B36" s="65"/>
      <c r="C36" s="65"/>
      <c r="D36" s="65"/>
      <c r="E36" s="65"/>
      <c r="F36" s="65"/>
      <c r="G36" s="66"/>
      <c r="H36" s="42" t="s">
        <v>38</v>
      </c>
      <c r="I36" s="9"/>
      <c r="J36" s="91">
        <f>F35</f>
        <v>0</v>
      </c>
      <c r="K36" s="92"/>
    </row>
    <row r="37" spans="1:11" ht="13" thickBot="1" x14ac:dyDescent="0.3">
      <c r="A37" s="84" t="s">
        <v>44</v>
      </c>
      <c r="B37" s="85"/>
      <c r="C37" s="85"/>
      <c r="D37" s="85"/>
      <c r="E37" s="85"/>
      <c r="F37" s="85" t="s">
        <v>45</v>
      </c>
      <c r="G37" s="86"/>
      <c r="H37" s="9" t="s">
        <v>39</v>
      </c>
      <c r="I37" s="9"/>
      <c r="J37" s="93">
        <v>0</v>
      </c>
      <c r="K37" s="94"/>
    </row>
    <row r="38" spans="1:11" ht="13" thickTop="1" x14ac:dyDescent="0.25">
      <c r="A38" s="67"/>
      <c r="B38" s="68"/>
      <c r="C38" s="68"/>
      <c r="D38" s="68"/>
      <c r="E38" s="68"/>
      <c r="F38" s="75" t="s">
        <v>57</v>
      </c>
      <c r="G38" s="76"/>
      <c r="H38" s="69" t="s">
        <v>41</v>
      </c>
      <c r="I38" s="69"/>
      <c r="J38" s="70" t="e">
        <f>(J36-J37)/J37</f>
        <v>#DIV/0!</v>
      </c>
      <c r="K38" s="71"/>
    </row>
    <row r="39" spans="1:11" ht="13.5" thickBot="1" x14ac:dyDescent="0.35">
      <c r="A39" s="40" t="s">
        <v>36</v>
      </c>
      <c r="B39" s="77">
        <f>ROUND(B35*0.5,2)-E35</f>
        <v>0</v>
      </c>
      <c r="C39" s="78"/>
      <c r="D39" s="41" t="s">
        <v>35</v>
      </c>
      <c r="E39" s="79">
        <f>G35</f>
        <v>0</v>
      </c>
      <c r="F39" s="79"/>
      <c r="G39" s="72"/>
      <c r="H39" s="17" t="s">
        <v>37</v>
      </c>
      <c r="I39" s="17"/>
      <c r="J39" s="73"/>
      <c r="K39" s="74"/>
    </row>
    <row r="40" spans="1:11" ht="13" thickTop="1" x14ac:dyDescent="0.25"/>
  </sheetData>
  <mergeCells count="20">
    <mergeCell ref="A1:K1"/>
    <mergeCell ref="A2:K2"/>
    <mergeCell ref="A3:K3"/>
    <mergeCell ref="A8:K8"/>
    <mergeCell ref="A6:J6"/>
    <mergeCell ref="A7:E7"/>
    <mergeCell ref="G7:J7"/>
    <mergeCell ref="A4:K4"/>
    <mergeCell ref="A5:K5"/>
    <mergeCell ref="F38:G38"/>
    <mergeCell ref="B39:C39"/>
    <mergeCell ref="E39:F39"/>
    <mergeCell ref="J33:K33"/>
    <mergeCell ref="I11:K11"/>
    <mergeCell ref="A37:E37"/>
    <mergeCell ref="F37:G37"/>
    <mergeCell ref="I15:K31"/>
    <mergeCell ref="I14:J14"/>
    <mergeCell ref="J36:K36"/>
    <mergeCell ref="J37:K37"/>
  </mergeCells>
  <phoneticPr fontId="0" type="noConversion"/>
  <pageMargins left="0.34" right="0.46" top="0.45" bottom="0.36" header="0.45" footer="0.35"/>
  <pageSetup orientation="landscape" r:id="rId1"/>
  <headerFooter alignWithMargins="0">
    <oddFooter>&amp;L&amp;8DPSCS OS 24 ADM&amp;R&amp;"Baskerville Old Face,Regular"&amp;8Revised 07-2019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40"/>
  <sheetViews>
    <sheetView topLeftCell="A4" zoomScaleNormal="100" workbookViewId="0">
      <selection activeCell="L31" sqref="L31"/>
    </sheetView>
  </sheetViews>
  <sheetFormatPr defaultRowHeight="12.5" x14ac:dyDescent="0.25"/>
  <cols>
    <col min="1" max="1" width="15.36328125" customWidth="1"/>
    <col min="2" max="2" width="11" bestFit="1" customWidth="1"/>
    <col min="4" max="5" width="14.08984375" customWidth="1"/>
    <col min="6" max="6" width="14" customWidth="1"/>
    <col min="7" max="7" width="14.6328125" customWidth="1"/>
    <col min="8" max="8" width="3.90625" customWidth="1"/>
    <col min="9" max="9" width="13.90625" customWidth="1"/>
    <col min="10" max="10" width="11.453125" customWidth="1"/>
  </cols>
  <sheetData>
    <row r="1" spans="1:11" ht="16" thickTop="1" x14ac:dyDescent="0.35">
      <c r="A1" s="112" t="s">
        <v>0</v>
      </c>
      <c r="B1" s="113"/>
      <c r="C1" s="113"/>
      <c r="D1" s="113"/>
      <c r="E1" s="113"/>
      <c r="F1" s="113"/>
      <c r="G1" s="113"/>
      <c r="H1" s="113"/>
      <c r="I1" s="113"/>
      <c r="J1" s="113"/>
      <c r="K1" s="114"/>
    </row>
    <row r="2" spans="1:11" ht="13" x14ac:dyDescent="0.3">
      <c r="A2" s="115" t="s">
        <v>1</v>
      </c>
      <c r="B2" s="116"/>
      <c r="C2" s="116"/>
      <c r="D2" s="116"/>
      <c r="E2" s="116"/>
      <c r="F2" s="116"/>
      <c r="G2" s="116"/>
      <c r="H2" s="116"/>
      <c r="I2" s="116"/>
      <c r="J2" s="116"/>
      <c r="K2" s="117"/>
    </row>
    <row r="3" spans="1:11" ht="13" x14ac:dyDescent="0.3">
      <c r="A3" s="118" t="s">
        <v>2</v>
      </c>
      <c r="B3" s="116"/>
      <c r="C3" s="116"/>
      <c r="D3" s="116"/>
      <c r="E3" s="116"/>
      <c r="F3" s="116"/>
      <c r="G3" s="116"/>
      <c r="H3" s="116"/>
      <c r="I3" s="116"/>
      <c r="J3" s="116"/>
      <c r="K3" s="117"/>
    </row>
    <row r="4" spans="1:11" ht="13" x14ac:dyDescent="0.3">
      <c r="A4" s="118" t="s">
        <v>3</v>
      </c>
      <c r="B4" s="116"/>
      <c r="C4" s="116"/>
      <c r="D4" s="116"/>
      <c r="E4" s="116"/>
      <c r="F4" s="116"/>
      <c r="G4" s="116"/>
      <c r="H4" s="116"/>
      <c r="I4" s="116"/>
      <c r="J4" s="116"/>
      <c r="K4" s="117"/>
    </row>
    <row r="5" spans="1:11" x14ac:dyDescent="0.25">
      <c r="A5" s="109" t="s">
        <v>4</v>
      </c>
      <c r="B5" s="116"/>
      <c r="C5" s="116"/>
      <c r="D5" s="116"/>
      <c r="E5" s="116"/>
      <c r="F5" s="116"/>
      <c r="G5" s="116"/>
      <c r="H5" s="116"/>
      <c r="I5" s="116"/>
      <c r="J5" s="116"/>
      <c r="K5" s="117"/>
    </row>
    <row r="6" spans="1:11" ht="21" customHeight="1" x14ac:dyDescent="0.3">
      <c r="A6" s="122" t="s">
        <v>52</v>
      </c>
      <c r="B6" s="123"/>
      <c r="C6" s="123"/>
      <c r="D6" s="123"/>
      <c r="E6" s="123"/>
      <c r="F6" s="123"/>
      <c r="G6" s="123"/>
      <c r="H6" s="123"/>
      <c r="I6" s="123"/>
      <c r="J6" s="123"/>
      <c r="K6" s="2"/>
    </row>
    <row r="7" spans="1:11" ht="25.5" customHeight="1" thickBot="1" x14ac:dyDescent="0.35">
      <c r="A7" s="124" t="s">
        <v>46</v>
      </c>
      <c r="B7" s="125"/>
      <c r="C7" s="125"/>
      <c r="D7" s="125"/>
      <c r="E7" s="125"/>
      <c r="F7" s="3"/>
      <c r="G7" s="108" t="s">
        <v>48</v>
      </c>
      <c r="H7" s="126"/>
      <c r="I7" s="126"/>
      <c r="J7" s="126"/>
      <c r="K7" s="20"/>
    </row>
    <row r="8" spans="1:11" ht="25.5" customHeight="1" thickTop="1" x14ac:dyDescent="0.25">
      <c r="A8" s="119" t="s">
        <v>47</v>
      </c>
      <c r="B8" s="120"/>
      <c r="C8" s="120"/>
      <c r="D8" s="120"/>
      <c r="E8" s="120"/>
      <c r="F8" s="120"/>
      <c r="G8" s="120"/>
      <c r="H8" s="120"/>
      <c r="I8" s="120"/>
      <c r="J8" s="120"/>
      <c r="K8" s="121"/>
    </row>
    <row r="9" spans="1:11" ht="22.5" customHeight="1" x14ac:dyDescent="0.25">
      <c r="A9" s="11" t="s">
        <v>5</v>
      </c>
      <c r="B9" s="4" t="s">
        <v>53</v>
      </c>
      <c r="C9" s="5" t="s">
        <v>6</v>
      </c>
      <c r="D9" s="5" t="s">
        <v>7</v>
      </c>
      <c r="E9" s="4" t="s">
        <v>8</v>
      </c>
      <c r="F9" s="5" t="s">
        <v>9</v>
      </c>
      <c r="G9" s="6" t="s">
        <v>10</v>
      </c>
      <c r="H9" s="1"/>
      <c r="I9" s="1"/>
      <c r="J9" s="1"/>
      <c r="K9" s="2"/>
    </row>
    <row r="10" spans="1:11" ht="13" x14ac:dyDescent="0.3">
      <c r="A10" s="12" t="s">
        <v>11</v>
      </c>
      <c r="B10" s="36">
        <v>10</v>
      </c>
      <c r="C10" s="22">
        <v>1.25</v>
      </c>
      <c r="D10" s="23">
        <f t="shared" ref="D10:D33" si="0">SUM(B10)*(C10)</f>
        <v>12.5</v>
      </c>
      <c r="E10" s="24">
        <f t="shared" ref="E10:E33" si="1">(B10*0.5)*0.005</f>
        <v>2.5000000000000001E-2</v>
      </c>
      <c r="F10" s="24">
        <f t="shared" ref="F10:F33" si="2">SUM(D10-E10)</f>
        <v>12.475</v>
      </c>
      <c r="G10" s="10">
        <f>SUM(B10*(C10-0.5))</f>
        <v>7.5</v>
      </c>
      <c r="H10" s="1"/>
      <c r="I10" s="1"/>
      <c r="J10" s="1"/>
      <c r="K10" s="2"/>
    </row>
    <row r="11" spans="1:11" ht="13.5" thickBot="1" x14ac:dyDescent="0.35">
      <c r="A11" s="12" t="s">
        <v>12</v>
      </c>
      <c r="B11" s="36">
        <v>20</v>
      </c>
      <c r="C11" s="22">
        <v>1.25</v>
      </c>
      <c r="D11" s="23">
        <f t="shared" si="0"/>
        <v>25</v>
      </c>
      <c r="E11" s="24">
        <f t="shared" si="1"/>
        <v>0.05</v>
      </c>
      <c r="F11" s="24">
        <f t="shared" si="2"/>
        <v>24.95</v>
      </c>
      <c r="G11" s="10">
        <f t="shared" ref="G11:G33" si="3">SUM(B11*(C11-0.5))</f>
        <v>15</v>
      </c>
      <c r="H11" s="1"/>
      <c r="I11" s="125" t="s">
        <v>49</v>
      </c>
      <c r="J11" s="125"/>
      <c r="K11" s="132"/>
    </row>
    <row r="12" spans="1:11" ht="13.5" thickTop="1" x14ac:dyDescent="0.3">
      <c r="A12" s="12" t="s">
        <v>13</v>
      </c>
      <c r="B12" s="36">
        <v>10</v>
      </c>
      <c r="C12" s="22">
        <v>1.5</v>
      </c>
      <c r="D12" s="23">
        <f t="shared" si="0"/>
        <v>15</v>
      </c>
      <c r="E12" s="24">
        <f t="shared" si="1"/>
        <v>2.5000000000000001E-2</v>
      </c>
      <c r="F12" s="24">
        <f t="shared" si="2"/>
        <v>14.975</v>
      </c>
      <c r="G12" s="10">
        <f t="shared" si="3"/>
        <v>10</v>
      </c>
      <c r="H12" s="1"/>
      <c r="I12" s="1"/>
      <c r="J12" s="1"/>
      <c r="K12" s="2"/>
    </row>
    <row r="13" spans="1:11" ht="13" x14ac:dyDescent="0.3">
      <c r="A13" s="12" t="s">
        <v>14</v>
      </c>
      <c r="B13" s="36">
        <v>15</v>
      </c>
      <c r="C13" s="22">
        <v>1.25</v>
      </c>
      <c r="D13" s="23">
        <f t="shared" si="0"/>
        <v>18.75</v>
      </c>
      <c r="E13" s="24">
        <f t="shared" si="1"/>
        <v>3.7499999999999999E-2</v>
      </c>
      <c r="F13" s="24">
        <f t="shared" si="2"/>
        <v>18.712499999999999</v>
      </c>
      <c r="G13" s="10">
        <f t="shared" si="3"/>
        <v>11.25</v>
      </c>
      <c r="H13" s="1"/>
      <c r="I13" s="1"/>
      <c r="J13" s="1"/>
      <c r="K13" s="2"/>
    </row>
    <row r="14" spans="1:11" ht="13" x14ac:dyDescent="0.3">
      <c r="A14" s="12" t="s">
        <v>15</v>
      </c>
      <c r="B14" s="36">
        <v>18</v>
      </c>
      <c r="C14" s="22">
        <v>1.25</v>
      </c>
      <c r="D14" s="23">
        <f t="shared" si="0"/>
        <v>22.5</v>
      </c>
      <c r="E14" s="24">
        <f t="shared" si="1"/>
        <v>4.4999999999999998E-2</v>
      </c>
      <c r="F14" s="24">
        <f t="shared" si="2"/>
        <v>22.454999999999998</v>
      </c>
      <c r="G14" s="10">
        <f t="shared" si="3"/>
        <v>13.5</v>
      </c>
      <c r="H14" s="3"/>
      <c r="I14" s="134" t="s">
        <v>40</v>
      </c>
      <c r="J14" s="90"/>
      <c r="K14" s="37"/>
    </row>
    <row r="15" spans="1:11" ht="13" x14ac:dyDescent="0.3">
      <c r="A15" s="12" t="s">
        <v>16</v>
      </c>
      <c r="B15" s="36">
        <v>22</v>
      </c>
      <c r="C15" s="22">
        <v>2</v>
      </c>
      <c r="D15" s="23">
        <f t="shared" si="0"/>
        <v>44</v>
      </c>
      <c r="E15" s="24">
        <f t="shared" si="1"/>
        <v>5.5E-2</v>
      </c>
      <c r="F15" s="24">
        <f t="shared" si="2"/>
        <v>43.945</v>
      </c>
      <c r="G15" s="10">
        <f t="shared" si="3"/>
        <v>33</v>
      </c>
      <c r="H15" s="1"/>
      <c r="I15" s="133" t="s">
        <v>50</v>
      </c>
      <c r="J15" s="88"/>
      <c r="K15" s="89"/>
    </row>
    <row r="16" spans="1:11" ht="12.75" customHeight="1" x14ac:dyDescent="0.3">
      <c r="A16" s="12" t="s">
        <v>17</v>
      </c>
      <c r="B16" s="36">
        <v>56</v>
      </c>
      <c r="C16" s="22">
        <v>2</v>
      </c>
      <c r="D16" s="23">
        <f t="shared" si="0"/>
        <v>112</v>
      </c>
      <c r="E16" s="24">
        <f t="shared" si="1"/>
        <v>0.14000000000000001</v>
      </c>
      <c r="F16" s="24">
        <f t="shared" si="2"/>
        <v>111.86</v>
      </c>
      <c r="G16" s="10">
        <f t="shared" si="3"/>
        <v>84</v>
      </c>
      <c r="H16" s="19"/>
      <c r="I16" s="88"/>
      <c r="J16" s="88"/>
      <c r="K16" s="89"/>
    </row>
    <row r="17" spans="1:11" ht="13" x14ac:dyDescent="0.3">
      <c r="A17" s="12" t="s">
        <v>18</v>
      </c>
      <c r="B17" s="36">
        <v>35</v>
      </c>
      <c r="C17" s="22">
        <v>1.25</v>
      </c>
      <c r="D17" s="23">
        <f t="shared" si="0"/>
        <v>43.75</v>
      </c>
      <c r="E17" s="24">
        <f t="shared" si="1"/>
        <v>8.7500000000000008E-2</v>
      </c>
      <c r="F17" s="24">
        <f t="shared" si="2"/>
        <v>43.662500000000001</v>
      </c>
      <c r="G17" s="10">
        <f t="shared" si="3"/>
        <v>26.25</v>
      </c>
      <c r="H17" s="1"/>
      <c r="I17" s="88"/>
      <c r="J17" s="88"/>
      <c r="K17" s="89"/>
    </row>
    <row r="18" spans="1:11" ht="13" x14ac:dyDescent="0.3">
      <c r="A18" s="12" t="s">
        <v>19</v>
      </c>
      <c r="B18" s="36">
        <v>0</v>
      </c>
      <c r="C18" s="22">
        <v>1.25</v>
      </c>
      <c r="D18" s="23">
        <f t="shared" si="0"/>
        <v>0</v>
      </c>
      <c r="E18" s="24">
        <f t="shared" si="1"/>
        <v>0</v>
      </c>
      <c r="F18" s="24">
        <f t="shared" si="2"/>
        <v>0</v>
      </c>
      <c r="G18" s="10">
        <f t="shared" si="3"/>
        <v>0</v>
      </c>
      <c r="H18" s="1"/>
      <c r="I18" s="88"/>
      <c r="J18" s="88"/>
      <c r="K18" s="89"/>
    </row>
    <row r="19" spans="1:11" ht="13" x14ac:dyDescent="0.3">
      <c r="A19" s="12" t="s">
        <v>20</v>
      </c>
      <c r="B19" s="36">
        <v>5</v>
      </c>
      <c r="C19" s="22">
        <v>2</v>
      </c>
      <c r="D19" s="23">
        <f t="shared" si="0"/>
        <v>10</v>
      </c>
      <c r="E19" s="24">
        <f t="shared" si="1"/>
        <v>1.2500000000000001E-2</v>
      </c>
      <c r="F19" s="24">
        <f t="shared" si="2"/>
        <v>9.9875000000000007</v>
      </c>
      <c r="G19" s="10">
        <f t="shared" si="3"/>
        <v>7.5</v>
      </c>
      <c r="H19" s="1"/>
      <c r="I19" s="88"/>
      <c r="J19" s="88"/>
      <c r="K19" s="89"/>
    </row>
    <row r="20" spans="1:11" ht="13" x14ac:dyDescent="0.3">
      <c r="A20" s="12" t="s">
        <v>21</v>
      </c>
      <c r="B20" s="36">
        <v>25</v>
      </c>
      <c r="C20" s="22">
        <v>2.75</v>
      </c>
      <c r="D20" s="23">
        <f t="shared" si="0"/>
        <v>68.75</v>
      </c>
      <c r="E20" s="24">
        <f t="shared" si="1"/>
        <v>6.25E-2</v>
      </c>
      <c r="F20" s="24">
        <f t="shared" si="2"/>
        <v>68.6875</v>
      </c>
      <c r="G20" s="10">
        <f t="shared" si="3"/>
        <v>56.25</v>
      </c>
      <c r="H20" s="1"/>
      <c r="I20" s="88"/>
      <c r="J20" s="88"/>
      <c r="K20" s="89"/>
    </row>
    <row r="21" spans="1:11" ht="13" x14ac:dyDescent="0.3">
      <c r="A21" s="12" t="s">
        <v>22</v>
      </c>
      <c r="B21" s="36">
        <v>10</v>
      </c>
      <c r="C21" s="22">
        <v>2</v>
      </c>
      <c r="D21" s="23">
        <f t="shared" si="0"/>
        <v>20</v>
      </c>
      <c r="E21" s="24">
        <f t="shared" si="1"/>
        <v>2.5000000000000001E-2</v>
      </c>
      <c r="F21" s="24">
        <f t="shared" si="2"/>
        <v>19.975000000000001</v>
      </c>
      <c r="G21" s="10">
        <f t="shared" si="3"/>
        <v>15</v>
      </c>
      <c r="H21" s="1"/>
      <c r="I21" s="88"/>
      <c r="J21" s="88"/>
      <c r="K21" s="89"/>
    </row>
    <row r="22" spans="1:11" ht="13" x14ac:dyDescent="0.3">
      <c r="A22" s="12" t="s">
        <v>23</v>
      </c>
      <c r="B22" s="36">
        <v>0</v>
      </c>
      <c r="C22" s="22">
        <v>2</v>
      </c>
      <c r="D22" s="23">
        <f t="shared" si="0"/>
        <v>0</v>
      </c>
      <c r="E22" s="24">
        <f t="shared" si="1"/>
        <v>0</v>
      </c>
      <c r="F22" s="24">
        <f t="shared" si="2"/>
        <v>0</v>
      </c>
      <c r="G22" s="10">
        <f t="shared" si="3"/>
        <v>0</v>
      </c>
      <c r="H22" s="1"/>
      <c r="I22" s="88"/>
      <c r="J22" s="88"/>
      <c r="K22" s="89"/>
    </row>
    <row r="23" spans="1:11" ht="13" x14ac:dyDescent="0.3">
      <c r="A23" s="12" t="s">
        <v>24</v>
      </c>
      <c r="B23" s="36">
        <v>23</v>
      </c>
      <c r="C23" s="22">
        <v>1.25</v>
      </c>
      <c r="D23" s="23">
        <f t="shared" si="0"/>
        <v>28.75</v>
      </c>
      <c r="E23" s="24">
        <f t="shared" si="1"/>
        <v>5.7500000000000002E-2</v>
      </c>
      <c r="F23" s="24">
        <f t="shared" si="2"/>
        <v>28.692499999999999</v>
      </c>
      <c r="G23" s="10">
        <f t="shared" si="3"/>
        <v>17.25</v>
      </c>
      <c r="H23" s="1"/>
      <c r="I23" s="88"/>
      <c r="J23" s="88"/>
      <c r="K23" s="89"/>
    </row>
    <row r="24" spans="1:11" ht="13" x14ac:dyDescent="0.3">
      <c r="A24" s="12" t="s">
        <v>25</v>
      </c>
      <c r="B24" s="36">
        <v>69</v>
      </c>
      <c r="C24" s="22">
        <v>2</v>
      </c>
      <c r="D24" s="23">
        <f t="shared" si="0"/>
        <v>138</v>
      </c>
      <c r="E24" s="24">
        <f t="shared" si="1"/>
        <v>0.17250000000000001</v>
      </c>
      <c r="F24" s="24">
        <f t="shared" si="2"/>
        <v>137.82749999999999</v>
      </c>
      <c r="G24" s="10">
        <f t="shared" si="3"/>
        <v>103.5</v>
      </c>
      <c r="H24" s="1"/>
      <c r="I24" s="88"/>
      <c r="J24" s="88"/>
      <c r="K24" s="89"/>
    </row>
    <row r="25" spans="1:11" ht="13" x14ac:dyDescent="0.3">
      <c r="A25" s="12" t="s">
        <v>26</v>
      </c>
      <c r="B25" s="36">
        <v>200</v>
      </c>
      <c r="C25" s="22">
        <v>1.25</v>
      </c>
      <c r="D25" s="23">
        <f t="shared" si="0"/>
        <v>250</v>
      </c>
      <c r="E25" s="24">
        <f t="shared" si="1"/>
        <v>0.5</v>
      </c>
      <c r="F25" s="24">
        <f t="shared" si="2"/>
        <v>249.5</v>
      </c>
      <c r="G25" s="10">
        <f t="shared" si="3"/>
        <v>150</v>
      </c>
      <c r="H25" s="1"/>
      <c r="I25" s="88"/>
      <c r="J25" s="88"/>
      <c r="K25" s="89"/>
    </row>
    <row r="26" spans="1:11" ht="13" x14ac:dyDescent="0.3">
      <c r="A26" s="12" t="s">
        <v>27</v>
      </c>
      <c r="B26" s="36">
        <v>192</v>
      </c>
      <c r="C26" s="22">
        <v>1.9</v>
      </c>
      <c r="D26" s="23">
        <f t="shared" si="0"/>
        <v>364.79999999999995</v>
      </c>
      <c r="E26" s="24">
        <f t="shared" si="1"/>
        <v>0.48</v>
      </c>
      <c r="F26" s="24">
        <f t="shared" si="2"/>
        <v>364.31999999999994</v>
      </c>
      <c r="G26" s="10">
        <f t="shared" si="3"/>
        <v>268.79999999999995</v>
      </c>
      <c r="H26" s="1"/>
      <c r="I26" s="88"/>
      <c r="J26" s="88"/>
      <c r="K26" s="89"/>
    </row>
    <row r="27" spans="1:11" ht="13" x14ac:dyDescent="0.3">
      <c r="A27" s="12" t="s">
        <v>28</v>
      </c>
      <c r="B27" s="36">
        <v>0</v>
      </c>
      <c r="C27" s="22">
        <v>1.25</v>
      </c>
      <c r="D27" s="23">
        <f t="shared" si="0"/>
        <v>0</v>
      </c>
      <c r="E27" s="24">
        <f t="shared" si="1"/>
        <v>0</v>
      </c>
      <c r="F27" s="24">
        <f t="shared" si="2"/>
        <v>0</v>
      </c>
      <c r="G27" s="10">
        <f t="shared" si="3"/>
        <v>0</v>
      </c>
      <c r="H27" s="1"/>
      <c r="I27" s="88"/>
      <c r="J27" s="88"/>
      <c r="K27" s="89"/>
    </row>
    <row r="28" spans="1:11" ht="13" x14ac:dyDescent="0.3">
      <c r="A28" s="12" t="s">
        <v>29</v>
      </c>
      <c r="B28" s="36">
        <v>0</v>
      </c>
      <c r="C28" s="22">
        <v>1.25</v>
      </c>
      <c r="D28" s="23">
        <f t="shared" si="0"/>
        <v>0</v>
      </c>
      <c r="E28" s="24">
        <f t="shared" si="1"/>
        <v>0</v>
      </c>
      <c r="F28" s="24">
        <f t="shared" si="2"/>
        <v>0</v>
      </c>
      <c r="G28" s="10">
        <f t="shared" si="3"/>
        <v>0</v>
      </c>
      <c r="H28" s="1"/>
      <c r="I28" s="88"/>
      <c r="J28" s="88"/>
      <c r="K28" s="89"/>
    </row>
    <row r="29" spans="1:11" ht="13" x14ac:dyDescent="0.3">
      <c r="A29" s="12" t="s">
        <v>30</v>
      </c>
      <c r="B29" s="36">
        <v>32</v>
      </c>
      <c r="C29" s="22">
        <v>1.25</v>
      </c>
      <c r="D29" s="23">
        <f t="shared" si="0"/>
        <v>40</v>
      </c>
      <c r="E29" s="24">
        <f t="shared" si="1"/>
        <v>0.08</v>
      </c>
      <c r="F29" s="24">
        <f t="shared" si="2"/>
        <v>39.92</v>
      </c>
      <c r="G29" s="10">
        <f t="shared" si="3"/>
        <v>24</v>
      </c>
      <c r="H29" s="1"/>
      <c r="I29" s="88"/>
      <c r="J29" s="88"/>
      <c r="K29" s="89"/>
    </row>
    <row r="30" spans="1:11" ht="13" x14ac:dyDescent="0.3">
      <c r="A30" s="12" t="s">
        <v>31</v>
      </c>
      <c r="B30" s="36">
        <v>16</v>
      </c>
      <c r="C30" s="22">
        <v>2</v>
      </c>
      <c r="D30" s="23">
        <f t="shared" si="0"/>
        <v>32</v>
      </c>
      <c r="E30" s="24">
        <f t="shared" si="1"/>
        <v>0.04</v>
      </c>
      <c r="F30" s="24">
        <f t="shared" si="2"/>
        <v>31.96</v>
      </c>
      <c r="G30" s="10">
        <f t="shared" si="3"/>
        <v>24</v>
      </c>
      <c r="H30" s="1"/>
      <c r="I30" s="88"/>
      <c r="J30" s="88"/>
      <c r="K30" s="89"/>
    </row>
    <row r="31" spans="1:11" ht="13" x14ac:dyDescent="0.3">
      <c r="A31" s="12" t="s">
        <v>32</v>
      </c>
      <c r="B31" s="36">
        <v>3</v>
      </c>
      <c r="C31" s="22">
        <v>1.25</v>
      </c>
      <c r="D31" s="23">
        <f t="shared" si="0"/>
        <v>3.75</v>
      </c>
      <c r="E31" s="24">
        <f t="shared" si="1"/>
        <v>7.4999999999999997E-3</v>
      </c>
      <c r="F31" s="24">
        <f t="shared" si="2"/>
        <v>3.7425000000000002</v>
      </c>
      <c r="G31" s="10">
        <f t="shared" si="3"/>
        <v>2.25</v>
      </c>
      <c r="H31" s="1"/>
      <c r="I31" s="88"/>
      <c r="J31" s="88"/>
      <c r="K31" s="89"/>
    </row>
    <row r="32" spans="1:11" ht="13" x14ac:dyDescent="0.3">
      <c r="A32" s="12" t="s">
        <v>33</v>
      </c>
      <c r="B32" s="36">
        <v>10</v>
      </c>
      <c r="C32" s="22">
        <v>1.5</v>
      </c>
      <c r="D32" s="23">
        <f t="shared" si="0"/>
        <v>15</v>
      </c>
      <c r="E32" s="24">
        <f t="shared" si="1"/>
        <v>2.5000000000000001E-2</v>
      </c>
      <c r="F32" s="24">
        <f t="shared" si="2"/>
        <v>14.975</v>
      </c>
      <c r="G32" s="10">
        <f t="shared" si="3"/>
        <v>10</v>
      </c>
      <c r="H32" s="1"/>
      <c r="I32" s="1"/>
      <c r="J32" s="1"/>
      <c r="K32" s="2"/>
    </row>
    <row r="33" spans="1:11" ht="13.5" thickBot="1" x14ac:dyDescent="0.35">
      <c r="A33" s="12" t="s">
        <v>34</v>
      </c>
      <c r="B33" s="36">
        <v>20</v>
      </c>
      <c r="C33" s="22">
        <v>2</v>
      </c>
      <c r="D33" s="23">
        <f t="shared" si="0"/>
        <v>40</v>
      </c>
      <c r="E33" s="24">
        <f t="shared" si="1"/>
        <v>0.05</v>
      </c>
      <c r="F33" s="24">
        <f t="shared" si="2"/>
        <v>39.950000000000003</v>
      </c>
      <c r="G33" s="10">
        <f t="shared" si="3"/>
        <v>30</v>
      </c>
      <c r="H33" s="1"/>
      <c r="I33" s="38" t="s">
        <v>42</v>
      </c>
      <c r="J33" s="80">
        <v>1234</v>
      </c>
      <c r="K33" s="81"/>
    </row>
    <row r="34" spans="1:11" ht="13" thickTop="1" x14ac:dyDescent="0.25">
      <c r="A34" s="13"/>
      <c r="B34" s="7"/>
      <c r="C34" s="25"/>
      <c r="D34" s="25"/>
      <c r="E34" s="25"/>
      <c r="F34" s="25"/>
      <c r="G34" s="25"/>
      <c r="H34" s="1"/>
      <c r="I34" s="1"/>
      <c r="J34" s="1"/>
      <c r="K34" s="2"/>
    </row>
    <row r="35" spans="1:11" ht="13" x14ac:dyDescent="0.3">
      <c r="A35" s="14" t="s">
        <v>7</v>
      </c>
      <c r="B35" s="8">
        <f>SUM(B10:B34)</f>
        <v>791</v>
      </c>
      <c r="C35" s="26"/>
      <c r="D35" s="27">
        <f>SUM(D10:D34)</f>
        <v>1304.55</v>
      </c>
      <c r="E35" s="28">
        <f>SUM(E10:E34)</f>
        <v>1.9775</v>
      </c>
      <c r="F35" s="39">
        <f>SUM(F10:F34)</f>
        <v>1302.5725000000002</v>
      </c>
      <c r="G35" s="29">
        <f>SUM(G10:G34)</f>
        <v>909.05</v>
      </c>
      <c r="H35" s="1"/>
      <c r="I35" s="1"/>
      <c r="J35" s="1"/>
      <c r="K35" s="2"/>
    </row>
    <row r="36" spans="1:11" ht="13" x14ac:dyDescent="0.3">
      <c r="A36" s="31"/>
      <c r="B36" s="32"/>
      <c r="C36" s="32"/>
      <c r="D36" s="32"/>
      <c r="E36" s="32"/>
      <c r="F36" s="32"/>
      <c r="G36" s="33"/>
      <c r="H36" s="9" t="s">
        <v>38</v>
      </c>
      <c r="I36" s="9"/>
      <c r="J36" s="135">
        <f>F35</f>
        <v>1302.5725000000002</v>
      </c>
      <c r="K36" s="136"/>
    </row>
    <row r="37" spans="1:11" ht="13.5" thickBot="1" x14ac:dyDescent="0.35">
      <c r="A37" s="84" t="s">
        <v>51</v>
      </c>
      <c r="B37" s="85"/>
      <c r="C37" s="85"/>
      <c r="D37" s="85"/>
      <c r="E37" s="85"/>
      <c r="F37" s="85" t="s">
        <v>58</v>
      </c>
      <c r="G37" s="86"/>
      <c r="H37" s="9" t="s">
        <v>39</v>
      </c>
      <c r="I37" s="9"/>
      <c r="J37" s="110">
        <v>1147.54</v>
      </c>
      <c r="K37" s="111"/>
    </row>
    <row r="38" spans="1:11" ht="14" thickTop="1" thickBot="1" x14ac:dyDescent="0.35">
      <c r="A38" s="34"/>
      <c r="B38" s="35"/>
      <c r="C38" s="35"/>
      <c r="D38" s="35"/>
      <c r="E38" s="35"/>
      <c r="F38" s="127" t="s">
        <v>57</v>
      </c>
      <c r="G38" s="128"/>
      <c r="H38" s="21" t="s">
        <v>41</v>
      </c>
      <c r="J38" s="30">
        <f>(J36-J37)/J37</f>
        <v>0.1350998657998852</v>
      </c>
      <c r="K38" s="15"/>
    </row>
    <row r="39" spans="1:11" ht="14" thickTop="1" thickBot="1" x14ac:dyDescent="0.35">
      <c r="A39" s="40" t="s">
        <v>36</v>
      </c>
      <c r="B39" s="130">
        <f>ROUND(B35*0.25,2)-E35</f>
        <v>195.77250000000001</v>
      </c>
      <c r="C39" s="131"/>
      <c r="D39" s="41" t="s">
        <v>35</v>
      </c>
      <c r="E39" s="129">
        <f>G35</f>
        <v>909.05</v>
      </c>
      <c r="F39" s="129"/>
      <c r="H39" s="17" t="s">
        <v>37</v>
      </c>
      <c r="I39" s="17"/>
      <c r="J39" s="16"/>
      <c r="K39" s="18"/>
    </row>
    <row r="40" spans="1:11" ht="13" thickTop="1" x14ac:dyDescent="0.25"/>
  </sheetData>
  <mergeCells count="20">
    <mergeCell ref="F38:G38"/>
    <mergeCell ref="E39:F39"/>
    <mergeCell ref="B39:C39"/>
    <mergeCell ref="J33:K33"/>
    <mergeCell ref="I11:K11"/>
    <mergeCell ref="A37:E37"/>
    <mergeCell ref="F37:G37"/>
    <mergeCell ref="I15:K31"/>
    <mergeCell ref="I14:J14"/>
    <mergeCell ref="J36:K36"/>
    <mergeCell ref="J37:K37"/>
    <mergeCell ref="A1:K1"/>
    <mergeCell ref="A2:K2"/>
    <mergeCell ref="A3:K3"/>
    <mergeCell ref="A8:K8"/>
    <mergeCell ref="A6:J6"/>
    <mergeCell ref="A7:E7"/>
    <mergeCell ref="G7:J7"/>
    <mergeCell ref="A4:K4"/>
    <mergeCell ref="A5:K5"/>
  </mergeCells>
  <phoneticPr fontId="0" type="noConversion"/>
  <pageMargins left="0.46" right="0.46" top="0.45" bottom="0.36" header="0.45" footer="0.35"/>
  <pageSetup orientation="landscape" cellComments="atEnd" r:id="rId1"/>
  <headerFooter alignWithMargins="0">
    <oddFooter>&amp;R&amp;"Baskerville Old Face,Regular"&amp;8Revised 04/03</oddFooter>
  </headerFooter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9A7FF6D3D6222449A8FCE02BB6F108B" ma:contentTypeVersion="7" ma:contentTypeDescription="Create a new document." ma:contentTypeScope="" ma:versionID="095a6ed95f84a94b8db4c91207d23c23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4d79c4976bb66d828cfff3466eb3365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7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4B80B5C-AD15-4F65-A323-2CBE684D10B8}">
  <ds:schemaRefs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www.w3.org/XML/1998/namespace"/>
    <ds:schemaRef ds:uri="http://purl.org/dc/dcmitype/"/>
    <ds:schemaRef ds:uri="http://schemas.openxmlformats.org/package/2006/metadata/core-properties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0D836AD3-40CA-4949-AA67-F7F47D9D567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4D55832-E69C-413F-9148-3761CF60E18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Template</vt:lpstr>
      <vt:lpstr>Example</vt:lpstr>
    </vt:vector>
  </TitlesOfParts>
  <Company>DPSCS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Roper, Scott G.</dc:creator>
  <cp:lastModifiedBy>Mike Marshall</cp:lastModifiedBy>
  <cp:lastPrinted>2019-10-10T19:36:50Z</cp:lastPrinted>
  <dcterms:created xsi:type="dcterms:W3CDTF">2003-04-04T14:39:20Z</dcterms:created>
  <dcterms:modified xsi:type="dcterms:W3CDTF">2023-06-26T17:47:55Z</dcterms:modified>
</cp:coreProperties>
</file>